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ruwaili\Desktop\نماذج 2020\"/>
    </mc:Choice>
  </mc:AlternateContent>
  <bookViews>
    <workbookView xWindow="0" yWindow="0" windowWidth="28800" windowHeight="12345"/>
  </bookViews>
  <sheets>
    <sheet name="ميثاق الوظائف الاشرافية" sheetId="1" r:id="rId1"/>
  </sheets>
  <definedNames>
    <definedName name="_xlnm.Print_Area" localSheetId="0">'ميثاق الوظائف الاشرافية'!$A$1:$I$137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0" i="1" l="1"/>
  <c r="C56" i="1" l="1"/>
  <c r="E56" i="1" l="1"/>
  <c r="A104" i="1" l="1"/>
  <c r="D103" i="1"/>
  <c r="A103" i="1"/>
  <c r="D102" i="1"/>
  <c r="A102" i="1"/>
  <c r="I90" i="1"/>
  <c r="I89" i="1"/>
  <c r="I88" i="1"/>
  <c r="I87" i="1"/>
  <c r="I86" i="1"/>
  <c r="C86" i="1"/>
  <c r="I85" i="1"/>
  <c r="I84" i="1"/>
  <c r="I83" i="1"/>
  <c r="I82" i="1"/>
  <c r="C82" i="1"/>
  <c r="I81" i="1"/>
  <c r="I80" i="1"/>
  <c r="C80" i="1"/>
  <c r="I79" i="1"/>
  <c r="I78" i="1"/>
  <c r="I77" i="1"/>
  <c r="C77" i="1"/>
  <c r="I76" i="1"/>
  <c r="I75" i="1"/>
  <c r="I74" i="1"/>
  <c r="C74" i="1"/>
  <c r="I73" i="1"/>
  <c r="I72" i="1"/>
  <c r="I71" i="1"/>
  <c r="C71" i="1"/>
  <c r="I70" i="1"/>
  <c r="I69" i="1"/>
  <c r="I68" i="1"/>
  <c r="C68" i="1"/>
  <c r="I64" i="1"/>
  <c r="H64" i="1"/>
  <c r="G64" i="1"/>
  <c r="I63" i="1"/>
  <c r="I62" i="1"/>
  <c r="E61" i="1"/>
  <c r="H61" i="1" s="1"/>
  <c r="D61" i="1"/>
  <c r="C61" i="1"/>
  <c r="B61" i="1"/>
  <c r="E60" i="1"/>
  <c r="H60" i="1" s="1"/>
  <c r="D60" i="1"/>
  <c r="C60" i="1"/>
  <c r="B60" i="1"/>
  <c r="H59" i="1"/>
  <c r="E59" i="1"/>
  <c r="G59" i="1" s="1"/>
  <c r="D59" i="1"/>
  <c r="C59" i="1"/>
  <c r="B59" i="1"/>
  <c r="H58" i="1"/>
  <c r="E58" i="1"/>
  <c r="G58" i="1" s="1"/>
  <c r="D58" i="1"/>
  <c r="C58" i="1"/>
  <c r="B58" i="1"/>
  <c r="E57" i="1"/>
  <c r="G57" i="1" s="1"/>
  <c r="D57" i="1"/>
  <c r="C57" i="1"/>
  <c r="B57" i="1"/>
  <c r="H56" i="1"/>
  <c r="G56" i="1"/>
  <c r="D56" i="1"/>
  <c r="B56" i="1"/>
  <c r="E53" i="1"/>
  <c r="E104" i="1" s="1"/>
  <c r="D53" i="1"/>
  <c r="D104" i="1" s="1"/>
  <c r="B53" i="1"/>
  <c r="B104" i="1" s="1"/>
  <c r="A53" i="1"/>
  <c r="E52" i="1"/>
  <c r="E103" i="1" s="1"/>
  <c r="D52" i="1"/>
  <c r="B52" i="1"/>
  <c r="B103" i="1" s="1"/>
  <c r="A52" i="1"/>
  <c r="E51" i="1"/>
  <c r="E102" i="1" s="1"/>
  <c r="D51" i="1"/>
  <c r="B51" i="1"/>
  <c r="B102" i="1" s="1"/>
  <c r="A51" i="1"/>
  <c r="C42" i="1"/>
  <c r="H16" i="1"/>
  <c r="I60" i="1" l="1"/>
  <c r="I59" i="1"/>
  <c r="J82" i="1"/>
  <c r="J80" i="1"/>
  <c r="J74" i="1"/>
  <c r="I61" i="1"/>
  <c r="J77" i="1"/>
  <c r="J71" i="1"/>
  <c r="J68" i="1"/>
  <c r="I58" i="1"/>
  <c r="G61" i="1"/>
  <c r="C91" i="1"/>
  <c r="D65" i="1"/>
  <c r="H57" i="1"/>
  <c r="I57" i="1" s="1"/>
  <c r="G60" i="1"/>
  <c r="J86" i="1"/>
  <c r="I56" i="1"/>
  <c r="H65" i="1" l="1"/>
  <c r="J91" i="1"/>
  <c r="H91" i="1" s="1"/>
  <c r="D93" i="1" l="1"/>
  <c r="C118" i="1" s="1"/>
  <c r="D121" i="1" l="1"/>
  <c r="D118" i="1"/>
  <c r="C119" i="1"/>
  <c r="D120" i="1"/>
  <c r="C120" i="1"/>
  <c r="D119" i="1"/>
  <c r="D117" i="1"/>
  <c r="C117" i="1"/>
  <c r="C121" i="1"/>
</calcChain>
</file>

<file path=xl/sharedStrings.xml><?xml version="1.0" encoding="utf-8"?>
<sst xmlns="http://schemas.openxmlformats.org/spreadsheetml/2006/main" count="181" uniqueCount="157">
  <si>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</si>
  <si>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</si>
  <si>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</si>
  <si>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</si>
  <si>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</si>
  <si>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</si>
  <si>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</si>
  <si>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</si>
  <si>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</si>
  <si>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</si>
  <si>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</si>
  <si>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</si>
  <si>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</si>
  <si>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</si>
  <si>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</si>
  <si>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</si>
  <si>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</si>
  <si>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</si>
  <si>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</si>
  <si>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</si>
  <si>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</si>
  <si>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</si>
  <si>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</si>
  <si>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</si>
  <si>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</si>
  <si>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</si>
  <si>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</si>
  <si>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</si>
  <si>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</si>
  <si>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</si>
  <si>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</si>
  <si>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</si>
  <si>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</si>
  <si>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</si>
  <si>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</si>
  <si>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</si>
  <si>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</si>
  <si>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</si>
  <si>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</si>
  <si>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</si>
  <si>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</si>
  <si>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</si>
  <si>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</si>
  <si>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</si>
  <si>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</si>
  <si>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</si>
  <si>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</si>
  <si>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</si>
  <si>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</si>
  <si>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</si>
  <si>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</si>
  <si>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</si>
  <si>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</si>
  <si>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</si>
  <si>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</si>
  <si>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</si>
  <si>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الجدارات المطلوبة للوظيفة لا تتسم بالثبات الكافي</t>
  </si>
  <si>
    <t>الأداء اقل من التوقعات، و حقق بعضا من اهدافه بالمستوى المطلوب.</t>
  </si>
  <si>
    <t>مرضى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</si>
  <si>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</si>
  <si>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</si>
  <si>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</si>
  <si>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</si>
  <si>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</si>
  <si>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</si>
  <si>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</si>
  <si>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</si>
  <si>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</si>
  <si>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</si>
  <si>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</si>
  <si>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</si>
  <si>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</si>
  <si>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</si>
  <si>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</si>
  <si>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</si>
  <si>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</si>
  <si>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*هذا النموذج مؤقت لحين أنتهاء من اتمتة نظام الاداء الوظيفي على نظام الموارد البشرية .</t>
  </si>
  <si>
    <t>درجة التقدير</t>
  </si>
  <si>
    <t>وصف الأداء</t>
  </si>
  <si>
    <t>الجاهزيه للترقيه:</t>
  </si>
  <si>
    <t>راجع الوصف التفصيلي لمقياس تقدير الاهداف و الجدارات</t>
  </si>
  <si>
    <t>اذكر مبررات حصول الموظف على تقدير "ممتاز" او "غير مرضي" فقط وارفق الوثائق الداعمه لها</t>
  </si>
  <si>
    <t>التصنيف</t>
  </si>
  <si>
    <t>التقدير</t>
  </si>
  <si>
    <t>توقيع الموظف:</t>
  </si>
  <si>
    <t>توقيع المعتمد:</t>
  </si>
  <si>
    <t>النتيجة قبل التقريب</t>
  </si>
  <si>
    <t>النتيجه بعد التقريب</t>
  </si>
  <si>
    <t>دورة التقييم:       سنوي  (   )          مراجعة نصف سنوية (     )</t>
  </si>
  <si>
    <t>تأكد من تعبئة جميع الحقول في هذا النموذج</t>
  </si>
  <si>
    <t>اكتب نتيجة كل من التقدير العام كقيمة رقمية وكسور عشرية(قبل التقريب) وكذلك التقدير بعد التقريب لعدد صحيح</t>
  </si>
  <si>
    <t xml:space="preserve">توقيع المدير (المقيم): </t>
  </si>
  <si>
    <t xml:space="preserve">الإدارة /القسم: </t>
  </si>
  <si>
    <t>المدير (المقيم):</t>
  </si>
  <si>
    <t>مجموع الوزن النسبي يجب ان يكون 100%</t>
  </si>
  <si>
    <t>يجب ان يكون مجموع الوزن النسبي  100%</t>
  </si>
  <si>
    <t xml:space="preserve"> </t>
  </si>
  <si>
    <t xml:space="preserve"> التاريخ :         </t>
  </si>
  <si>
    <t xml:space="preserve"> التاريخ :      </t>
  </si>
  <si>
    <t xml:space="preserve">تاريخ  التقييم: </t>
  </si>
  <si>
    <t xml:space="preserve">  الوصف السلوكي للجدارات</t>
  </si>
  <si>
    <t xml:space="preserve">اولاً : الأهداف    Part-1 : The Goals    </t>
  </si>
  <si>
    <t xml:space="preserve">الهدف    The Goal </t>
  </si>
  <si>
    <t>#</t>
  </si>
  <si>
    <t>يجب ان يكون مجموع الوزن النسبي  (100%) Percentage weight total must be</t>
  </si>
  <si>
    <t>يشارك المعلومات بانفتاح وفق متطلبات العمل</t>
  </si>
  <si>
    <t>Competency  الجدارة</t>
  </si>
  <si>
    <t xml:space="preserve">  Use clear &amp; effective written communication</t>
  </si>
  <si>
    <t xml:space="preserve">ينصت للآخرين بعناية </t>
  </si>
  <si>
    <t>يستخدم التواصل الشفهي الواضح والفعال</t>
  </si>
  <si>
    <t>يساعد الأخرين على تطوير انفسهم.</t>
  </si>
  <si>
    <t>يوفر ويدعم فرص تطوير المرؤوسين.</t>
  </si>
  <si>
    <t>* The evaluator is advised to keep a PDF copy</t>
  </si>
  <si>
    <t xml:space="preserve">                                                         </t>
  </si>
  <si>
    <t xml:space="preserve">الهدف  The Goal </t>
  </si>
  <si>
    <t>يجب ان يكون مجموع الوزن النسبي 100%  Percentage weight total must be</t>
  </si>
  <si>
    <t>اجمالى التقدير الموزون Total of Evaluation</t>
  </si>
  <si>
    <t>الوصف السلوكي للجدارات</t>
  </si>
  <si>
    <t>اختر مستوى الجدارة المطلوب</t>
  </si>
  <si>
    <t xml:space="preserve">اولاً : الأهداف  Part-1 : The Goals    </t>
  </si>
  <si>
    <t xml:space="preserve">ثانياً : الجدارات  Part-2: Competencies </t>
  </si>
  <si>
    <t>ثانياً : الجدارات Part-2: Competencies</t>
  </si>
  <si>
    <t xml:space="preserve">• يستخدم التواصل المكتوب الواضح والفعال. </t>
  </si>
  <si>
    <t>• مبادر وقادر على تقديم بدائل و حلول عند تنفيذه لمهامه.</t>
  </si>
  <si>
    <t xml:space="preserve">اجمالى التقدير الموزون   Total of Evaluation </t>
  </si>
  <si>
    <t>توقيع المدير(المقيم)</t>
  </si>
  <si>
    <t xml:space="preserve">توقيع المعتمد </t>
  </si>
  <si>
    <t>الهدف 2 Goal</t>
  </si>
  <si>
    <t>الهدف 3 Goal</t>
  </si>
  <si>
    <t>الهدف 4 Goal</t>
  </si>
  <si>
    <t>الهدف 5 Goal</t>
  </si>
  <si>
    <t>Excellent  ممتاز</t>
  </si>
  <si>
    <t>Very Good جيد جدا</t>
  </si>
  <si>
    <t>Good  جيد</t>
  </si>
  <si>
    <t>نقاط القوة  Strength Points</t>
  </si>
  <si>
    <t>النقاط التي تحتاج الى تطوير  Points needs improvement</t>
  </si>
  <si>
    <t>الملاحظات  Remarks</t>
  </si>
  <si>
    <t xml:space="preserve">الجدارات Competencies
</t>
  </si>
  <si>
    <t xml:space="preserve">
</t>
  </si>
  <si>
    <t>تعليمات تعبئة النموذج    Filling out Instructions</t>
  </si>
  <si>
    <t>التقدير العام لأداء الموظف  Final result of Employee's Performance</t>
  </si>
  <si>
    <t xml:space="preserve">مستوى الجدارة المتحقق
</t>
  </si>
  <si>
    <t xml:space="preserve">مرن وقادر على تنفيذ أعمال هامة فى ظروف تنطوى على قدر كبير من المخاطرة وعدم اليقين 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</si>
  <si>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</si>
  <si>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</si>
  <si>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</si>
  <si>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>التقدير العام</t>
  </si>
  <si>
    <t xml:space="preserve">التطوير </t>
  </si>
  <si>
    <t>حضور دورات تدربية في مجال تخصصه أوعمله خلال دورة الأداء</t>
  </si>
  <si>
    <r>
      <t>المبررات</t>
    </r>
    <r>
      <rPr>
        <b/>
        <sz val="30"/>
        <color rgb="FF000000"/>
        <rFont val="Wingdings 2"/>
        <family val="1"/>
        <charset val="2"/>
      </rPr>
      <t>k</t>
    </r>
  </si>
  <si>
    <r>
      <rPr>
        <b/>
        <sz val="30"/>
        <color rgb="FF000000"/>
        <rFont val="Wingdings 2"/>
        <family val="1"/>
        <charset val="2"/>
      </rPr>
      <t>k</t>
    </r>
    <r>
      <rPr>
        <b/>
        <sz val="30"/>
        <color rgb="FF000000"/>
        <rFont val="Calibri"/>
        <family val="2"/>
      </rPr>
      <t>الوثائق الداعمه</t>
    </r>
  </si>
  <si>
    <t xml:space="preserve">ساعة تدريبية </t>
  </si>
  <si>
    <t>الهدف 6 Goal</t>
  </si>
  <si>
    <t xml:space="preserve">توقيع مدير/ مدير عام تخطيط الموارد البشرية والتنمية التنظيمية: </t>
  </si>
  <si>
    <t>نموذج تقييم الأداء الوظيفي للوظيفة الإشرافية 2020</t>
  </si>
  <si>
    <t>نموذج التقدير العام لأداء الموظف على الوظيفة الاشرافية 2020</t>
  </si>
  <si>
    <t>السجل المدني/رقم الموظف: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</si>
</sst>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[$-809]dd\ mmmm\ yyyy;@"/>
    <numFmt numFmtId="166" formatCode="[$-1170401]B2dd\ mmmm\,\ yyyy;@"/>
    <numFmt numFmtId="167" formatCode="dd/mm/yyyy;@"/>
    <numFmt numFmtId="168" formatCode="0.000"/>
  </numFmts>
  <fonts count="9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Arial"/>
      <family val="2"/>
      <charset val="178"/>
      <scheme val="minor"/>
    </font>
    <font>
      <sz val="13"/>
      <name val="Arial"/>
      <family val="2"/>
      <charset val="178"/>
    </font>
    <font>
      <sz val="11"/>
      <name val="Arial"/>
      <family val="2"/>
      <charset val="178"/>
      <scheme val="minor"/>
    </font>
    <font>
      <b/>
      <sz val="20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name val="Arial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  <scheme val="minor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Arial"/>
      <family val="2"/>
      <scheme val="minor"/>
    </font>
    <font>
      <sz val="16"/>
      <color rgb="FF000000"/>
      <name val="Arial"/>
      <family val="2"/>
    </font>
    <font>
      <sz val="18"/>
      <color rgb="FF000000"/>
      <name val="Calibri"/>
      <family val="2"/>
    </font>
    <font>
      <sz val="14"/>
      <name val="Arial"/>
      <family val="2"/>
      <scheme val="minor"/>
    </font>
    <font>
      <b/>
      <sz val="14"/>
      <name val="Arial"/>
      <family val="2"/>
      <charset val="178"/>
      <scheme val="minor"/>
    </font>
    <font>
      <sz val="22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24"/>
      <name val="Arial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b/>
      <sz val="22"/>
      <color theme="1"/>
      <name val="Simplified Arabic"/>
      <family val="1"/>
    </font>
    <font>
      <sz val="20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b/>
      <sz val="22"/>
      <name val="Arial"/>
      <family val="2"/>
      <scheme val="minor"/>
    </font>
    <font>
      <b/>
      <sz val="24"/>
      <name val="Arial"/>
      <family val="2"/>
      <charset val="178"/>
      <scheme val="minor"/>
    </font>
    <font>
      <b/>
      <sz val="20"/>
      <color rgb="FF000000"/>
      <name val="Calibri"/>
      <family val="2"/>
    </font>
    <font>
      <b/>
      <sz val="28"/>
      <color rgb="FF000000"/>
      <name val="Calibri"/>
      <family val="2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b/>
      <sz val="20"/>
      <name val="Arial"/>
      <family val="2"/>
      <charset val="178"/>
      <scheme val="minor"/>
    </font>
    <font>
      <sz val="22"/>
      <color rgb="FF000000"/>
      <name val="Arial"/>
      <family val="2"/>
    </font>
    <font>
      <b/>
      <sz val="22"/>
      <color theme="1"/>
      <name val="Arial"/>
      <family val="2"/>
      <scheme val="minor"/>
    </font>
    <font>
      <b/>
      <sz val="26"/>
      <name val="Arial"/>
      <family val="2"/>
      <scheme val="minor"/>
    </font>
    <font>
      <sz val="28"/>
      <color theme="1"/>
      <name val="Arial"/>
      <family val="2"/>
      <charset val="178"/>
      <scheme val="minor"/>
    </font>
    <font>
      <b/>
      <sz val="36"/>
      <name val="Arial"/>
      <family val="2"/>
      <scheme val="minor"/>
    </font>
    <font>
      <b/>
      <sz val="36"/>
      <color rgb="FF000000"/>
      <name val="Calibri"/>
      <family val="2"/>
    </font>
    <font>
      <sz val="30"/>
      <color rgb="FF000000"/>
      <name val="Calibri"/>
      <family val="2"/>
    </font>
    <font>
      <sz val="28"/>
      <color theme="1"/>
      <name val="Arial"/>
      <family val="2"/>
      <scheme val="minor"/>
    </font>
    <font>
      <b/>
      <sz val="26"/>
      <color rgb="FF000000"/>
      <name val="Calibri"/>
      <family val="2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Arial"/>
      <family val="2"/>
    </font>
    <font>
      <b/>
      <sz val="28"/>
      <color rgb="FF000000"/>
      <name val="Arial"/>
      <family val="2"/>
    </font>
    <font>
      <b/>
      <sz val="27"/>
      <color rgb="FF000000"/>
      <name val="Arial"/>
      <family val="2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0"/>
      <color rgb="FF000000"/>
      <name val="Arial"/>
      <family val="2"/>
    </font>
    <font>
      <sz val="11"/>
      <color theme="6" tint="0.39997558519241921"/>
      <name val="Arial"/>
      <family val="2"/>
      <charset val="178"/>
      <scheme val="minor"/>
    </font>
    <font>
      <sz val="38"/>
      <color theme="1"/>
      <name val="Arial"/>
      <family val="2"/>
    </font>
    <font>
      <b/>
      <sz val="38"/>
      <color theme="1"/>
      <name val="Arial"/>
      <family val="2"/>
      <scheme val="minor"/>
    </font>
    <font>
      <b/>
      <sz val="28"/>
      <color theme="1"/>
      <name val="Arial"/>
      <family val="2"/>
    </font>
    <font>
      <sz val="30"/>
      <color theme="1"/>
      <name val="Arial"/>
      <family val="2"/>
    </font>
    <font>
      <b/>
      <sz val="23"/>
      <color rgb="FFFF0000"/>
      <name val="Arial"/>
      <family val="2"/>
    </font>
    <font>
      <b/>
      <sz val="30"/>
      <color theme="1"/>
      <name val="Arial"/>
      <family val="2"/>
      <scheme val="minor"/>
    </font>
    <font>
      <b/>
      <sz val="30"/>
      <color theme="1"/>
      <name val="Arial"/>
      <family val="2"/>
    </font>
    <font>
      <b/>
      <sz val="30"/>
      <name val="Arial"/>
      <family val="2"/>
    </font>
    <font>
      <b/>
      <sz val="40"/>
      <color theme="1"/>
      <name val="Arial"/>
      <family val="2"/>
      <scheme val="minor"/>
    </font>
    <font>
      <b/>
      <sz val="25"/>
      <color rgb="FFFF0000"/>
      <name val="Arial"/>
      <family val="2"/>
      <scheme val="minor"/>
    </font>
    <font>
      <b/>
      <sz val="35"/>
      <color theme="1"/>
      <name val="Arial"/>
      <family val="2"/>
      <scheme val="minor"/>
    </font>
    <font>
      <b/>
      <sz val="25"/>
      <color theme="1"/>
      <name val="Arial"/>
      <family val="2"/>
      <scheme val="minor"/>
    </font>
    <font>
      <b/>
      <sz val="38"/>
      <color theme="1"/>
      <name val="Arial"/>
      <family val="2"/>
    </font>
    <font>
      <b/>
      <sz val="30"/>
      <name val="Arial"/>
      <family val="2"/>
      <scheme val="minor"/>
    </font>
    <font>
      <b/>
      <sz val="40"/>
      <name val="Arial"/>
      <family val="2"/>
      <scheme val="minor"/>
    </font>
    <font>
      <b/>
      <sz val="30"/>
      <color rgb="FF000000"/>
      <name val="Calibri"/>
      <family val="2"/>
    </font>
    <font>
      <sz val="33"/>
      <color theme="1"/>
      <name val="Arial"/>
      <family val="2"/>
      <charset val="178"/>
      <scheme val="minor"/>
    </font>
    <font>
      <sz val="30"/>
      <name val="Arial"/>
      <family val="2"/>
      <charset val="178"/>
    </font>
    <font>
      <sz val="30"/>
      <color rgb="FF000000"/>
      <name val="Arial"/>
      <family val="2"/>
      <charset val="178"/>
    </font>
    <font>
      <b/>
      <sz val="30"/>
      <color rgb="FF000000"/>
      <name val="Arial"/>
      <family val="2"/>
    </font>
    <font>
      <b/>
      <sz val="40"/>
      <name val="Arial"/>
      <family val="2"/>
      <charset val="178"/>
      <scheme val="minor"/>
    </font>
    <font>
      <b/>
      <sz val="32"/>
      <color rgb="FF000000"/>
      <name val="Calibri"/>
      <family val="2"/>
    </font>
    <font>
      <b/>
      <sz val="33"/>
      <color theme="4" tint="-0.499984740745262"/>
      <name val="Calibri"/>
      <family val="2"/>
    </font>
    <font>
      <sz val="35"/>
      <color theme="1"/>
      <name val="Arial"/>
      <family val="2"/>
    </font>
    <font>
      <sz val="35"/>
      <color rgb="FF000000"/>
      <name val="Arial"/>
      <family val="2"/>
    </font>
    <font>
      <b/>
      <sz val="33"/>
      <color theme="1"/>
      <name val="Arial"/>
      <family val="2"/>
    </font>
    <font>
      <sz val="33"/>
      <color rgb="FF000000"/>
      <name val="Calibri"/>
      <family val="2"/>
    </font>
    <font>
      <b/>
      <sz val="38"/>
      <color theme="3"/>
      <name val="Calibri"/>
      <family val="2"/>
    </font>
    <font>
      <b/>
      <sz val="28"/>
      <color theme="1"/>
      <name val="Calibri"/>
      <family val="2"/>
    </font>
    <font>
      <b/>
      <sz val="35"/>
      <color theme="1"/>
      <name val="Calibri"/>
      <family val="2"/>
    </font>
    <font>
      <b/>
      <sz val="33"/>
      <color theme="1"/>
      <name val="Calibri"/>
      <family val="2"/>
    </font>
    <font>
      <sz val="30"/>
      <color theme="1"/>
      <name val="Arial"/>
      <family val="2"/>
      <scheme val="minor"/>
    </font>
    <font>
      <b/>
      <sz val="30"/>
      <color rgb="FF000000"/>
      <name val="Wingdings 2"/>
      <family val="1"/>
      <charset val="2"/>
    </font>
    <font>
      <b/>
      <sz val="22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4" tint="0.79998168889431442"/>
        <bgColor rgb="FFFFFFFF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0" fillId="2" borderId="0" xfId="0" applyFill="1" applyProtection="1"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9" fontId="14" fillId="2" borderId="8" xfId="1" applyFont="1" applyFill="1" applyBorder="1" applyAlignment="1" applyProtection="1">
      <alignment horizontal="center" vertical="center" wrapText="1" readingOrder="2"/>
      <protection locked="0"/>
    </xf>
    <xf numFmtId="9" fontId="10" fillId="2" borderId="3" xfId="1" applyFont="1" applyFill="1" applyBorder="1" applyAlignment="1" applyProtection="1">
      <alignment horizontal="center" vertical="center" readingOrder="2"/>
      <protection locked="0"/>
    </xf>
    <xf numFmtId="9" fontId="10" fillId="2" borderId="6" xfId="1" applyFont="1" applyFill="1" applyBorder="1" applyAlignment="1" applyProtection="1">
      <alignment horizontal="center" vertical="center" readingOrder="2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 wrapText="1" readingOrder="2"/>
      <protection locked="0"/>
    </xf>
    <xf numFmtId="0" fontId="18" fillId="8" borderId="8" xfId="0" applyFont="1" applyFill="1" applyBorder="1" applyAlignment="1" applyProtection="1">
      <alignment horizontal="center" vertical="center" wrapText="1" readingOrder="1"/>
      <protection locked="0"/>
    </xf>
    <xf numFmtId="0" fontId="18" fillId="8" borderId="5" xfId="0" applyFont="1" applyFill="1" applyBorder="1" applyAlignment="1" applyProtection="1">
      <alignment horizontal="center" vertical="center" wrapText="1" readingOrder="1"/>
      <protection locked="0"/>
    </xf>
    <xf numFmtId="0" fontId="18" fillId="5" borderId="8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9" fontId="10" fillId="5" borderId="3" xfId="1" applyFont="1" applyFill="1" applyBorder="1" applyAlignment="1" applyProtection="1">
      <alignment horizontal="center" vertical="center" readingOrder="2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10" borderId="0" xfId="0" applyFill="1" applyProtection="1">
      <protection locked="0"/>
    </xf>
    <xf numFmtId="0" fontId="0" fillId="10" borderId="30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33" xfId="0" applyFill="1" applyBorder="1" applyProtection="1">
      <protection locked="0"/>
    </xf>
    <xf numFmtId="0" fontId="0" fillId="10" borderId="39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4" borderId="0" xfId="0" applyFill="1" applyProtection="1"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Protection="1"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3" xfId="0" applyFill="1" applyBorder="1" applyProtection="1">
      <protection locked="0"/>
    </xf>
    <xf numFmtId="0" fontId="0" fillId="15" borderId="2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Protection="1">
      <protection locked="0"/>
    </xf>
    <xf numFmtId="0" fontId="0" fillId="15" borderId="28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6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25" fillId="3" borderId="4" xfId="0" applyFont="1" applyFill="1" applyBorder="1" applyAlignment="1" applyProtection="1">
      <alignment vertical="center" wrapText="1"/>
      <protection locked="0"/>
    </xf>
    <xf numFmtId="0" fontId="25" fillId="3" borderId="47" xfId="0" applyFont="1" applyFill="1" applyBorder="1" applyAlignment="1" applyProtection="1">
      <alignment vertical="center" wrapText="1"/>
      <protection locked="0"/>
    </xf>
    <xf numFmtId="0" fontId="25" fillId="3" borderId="27" xfId="0" applyFont="1" applyFill="1" applyBorder="1" applyAlignment="1" applyProtection="1">
      <alignment vertical="center" wrapText="1"/>
      <protection locked="0"/>
    </xf>
    <xf numFmtId="0" fontId="52" fillId="10" borderId="0" xfId="0" applyFont="1" applyFill="1" applyProtection="1">
      <protection locked="0"/>
    </xf>
    <xf numFmtId="0" fontId="52" fillId="0" borderId="0" xfId="0" applyFont="1" applyProtection="1">
      <protection locked="0"/>
    </xf>
    <xf numFmtId="0" fontId="57" fillId="2" borderId="3" xfId="0" applyFont="1" applyFill="1" applyBorder="1" applyAlignment="1" applyProtection="1">
      <alignment horizontal="center" vertical="center" wrapText="1"/>
      <protection locked="0"/>
    </xf>
    <xf numFmtId="0" fontId="57" fillId="2" borderId="1" xfId="0" applyFont="1" applyFill="1" applyBorder="1" applyAlignment="1" applyProtection="1">
      <alignment horizontal="center" vertical="center" wrapText="1"/>
      <protection locked="0"/>
    </xf>
    <xf numFmtId="0" fontId="20" fillId="16" borderId="25" xfId="0" applyFont="1" applyFill="1" applyBorder="1" applyAlignment="1" applyProtection="1">
      <alignment horizontal="right" vertical="center" wrapText="1"/>
      <protection hidden="1"/>
    </xf>
    <xf numFmtId="0" fontId="20" fillId="16" borderId="17" xfId="0" applyFont="1" applyFill="1" applyBorder="1" applyAlignment="1" applyProtection="1">
      <alignment horizontal="right" vertical="center" wrapText="1"/>
      <protection hidden="1"/>
    </xf>
    <xf numFmtId="0" fontId="33" fillId="16" borderId="45" xfId="0" applyFont="1" applyFill="1" applyBorder="1" applyAlignment="1" applyProtection="1">
      <alignment horizontal="right" vertical="center" wrapText="1"/>
      <protection hidden="1"/>
    </xf>
    <xf numFmtId="0" fontId="33" fillId="16" borderId="46" xfId="0" applyFont="1" applyFill="1" applyBorder="1" applyAlignment="1" applyProtection="1">
      <alignment horizontal="right" vertical="center" wrapText="1"/>
      <protection hidden="1"/>
    </xf>
    <xf numFmtId="0" fontId="33" fillId="16" borderId="54" xfId="0" applyFont="1" applyFill="1" applyBorder="1" applyAlignment="1" applyProtection="1">
      <alignment horizontal="right" vertical="center" wrapText="1"/>
      <protection hidden="1"/>
    </xf>
    <xf numFmtId="0" fontId="60" fillId="5" borderId="25" xfId="0" applyFont="1" applyFill="1" applyBorder="1" applyAlignment="1" applyProtection="1">
      <alignment horizontal="center" vertical="center" wrapText="1"/>
      <protection hidden="1"/>
    </xf>
    <xf numFmtId="0" fontId="60" fillId="5" borderId="8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6" fillId="7" borderId="26" xfId="0" applyFont="1" applyFill="1" applyBorder="1" applyAlignment="1" applyProtection="1">
      <alignment horizontal="center" vertical="center"/>
      <protection hidden="1"/>
    </xf>
    <xf numFmtId="0" fontId="9" fillId="5" borderId="1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3" fillId="17" borderId="34" xfId="0" applyFont="1" applyFill="1" applyBorder="1" applyAlignment="1" applyProtection="1">
      <protection hidden="1"/>
    </xf>
    <xf numFmtId="0" fontId="33" fillId="17" borderId="29" xfId="0" applyFont="1" applyFill="1" applyBorder="1" applyAlignment="1" applyProtection="1">
      <protection hidden="1"/>
    </xf>
    <xf numFmtId="0" fontId="40" fillId="17" borderId="36" xfId="0" applyFont="1" applyFill="1" applyBorder="1" applyAlignment="1" applyProtection="1">
      <alignment vertical="center"/>
      <protection hidden="1"/>
    </xf>
    <xf numFmtId="0" fontId="40" fillId="17" borderId="32" xfId="0" applyFont="1" applyFill="1" applyBorder="1" applyAlignment="1" applyProtection="1">
      <alignment vertical="center"/>
      <protection hidden="1"/>
    </xf>
    <xf numFmtId="0" fontId="40" fillId="17" borderId="33" xfId="0" applyFont="1" applyFill="1" applyBorder="1" applyAlignment="1" applyProtection="1">
      <alignment vertical="center"/>
      <protection hidden="1"/>
    </xf>
    <xf numFmtId="0" fontId="25" fillId="3" borderId="47" xfId="0" applyFont="1" applyFill="1" applyBorder="1" applyAlignment="1" applyProtection="1">
      <alignment vertical="center" wrapText="1"/>
    </xf>
    <xf numFmtId="0" fontId="25" fillId="3" borderId="58" xfId="0" applyFont="1" applyFill="1" applyBorder="1" applyAlignment="1" applyProtection="1">
      <alignment vertical="center" wrapText="1"/>
    </xf>
    <xf numFmtId="0" fontId="25" fillId="13" borderId="60" xfId="0" applyFont="1" applyFill="1" applyBorder="1" applyAlignment="1" applyProtection="1"/>
    <xf numFmtId="0" fontId="25" fillId="13" borderId="48" xfId="0" applyFont="1" applyFill="1" applyBorder="1" applyAlignment="1" applyProtection="1"/>
    <xf numFmtId="0" fontId="25" fillId="13" borderId="51" xfId="0" applyFont="1" applyFill="1" applyBorder="1" applyAlignment="1" applyProtection="1"/>
    <xf numFmtId="0" fontId="23" fillId="18" borderId="52" xfId="0" applyFont="1" applyFill="1" applyBorder="1" applyAlignment="1" applyProtection="1">
      <alignment vertical="center"/>
    </xf>
    <xf numFmtId="0" fontId="23" fillId="18" borderId="53" xfId="0" applyFont="1" applyFill="1" applyBorder="1" applyAlignment="1" applyProtection="1">
      <alignment vertical="center"/>
    </xf>
    <xf numFmtId="0" fontId="62" fillId="2" borderId="0" xfId="0" applyFont="1" applyFill="1" applyProtection="1">
      <protection locked="0"/>
    </xf>
    <xf numFmtId="0" fontId="65" fillId="2" borderId="25" xfId="0" applyFont="1" applyFill="1" applyBorder="1" applyAlignment="1" applyProtection="1">
      <alignment horizontal="center" vertical="center" wrapText="1"/>
      <protection locked="0"/>
    </xf>
    <xf numFmtId="0" fontId="65" fillId="2" borderId="13" xfId="0" applyFont="1" applyFill="1" applyBorder="1" applyAlignment="1" applyProtection="1">
      <alignment horizontal="center" vertical="center" wrapText="1"/>
      <protection locked="0"/>
    </xf>
    <xf numFmtId="9" fontId="57" fillId="2" borderId="25" xfId="1" applyFont="1" applyFill="1" applyBorder="1" applyAlignment="1" applyProtection="1">
      <alignment horizontal="center" vertical="center" wrapText="1" readingOrder="2"/>
      <protection locked="0"/>
    </xf>
    <xf numFmtId="9" fontId="57" fillId="2" borderId="8" xfId="1" applyFont="1" applyFill="1" applyBorder="1" applyAlignment="1" applyProtection="1">
      <alignment horizontal="center" vertical="center" wrapText="1" readingOrder="2"/>
      <protection locked="0"/>
    </xf>
    <xf numFmtId="0" fontId="66" fillId="2" borderId="18" xfId="0" applyFont="1" applyFill="1" applyBorder="1" applyAlignment="1" applyProtection="1">
      <alignment horizontal="center" vertical="center"/>
      <protection locked="0"/>
    </xf>
    <xf numFmtId="0" fontId="66" fillId="2" borderId="9" xfId="0" applyFont="1" applyFill="1" applyBorder="1" applyAlignment="1" applyProtection="1">
      <alignment horizontal="center" vertical="center"/>
      <protection locked="0"/>
    </xf>
    <xf numFmtId="0" fontId="66" fillId="2" borderId="22" xfId="0" applyFont="1" applyFill="1" applyBorder="1" applyAlignment="1" applyProtection="1">
      <alignment horizontal="center" vertical="center"/>
      <protection locked="0"/>
    </xf>
    <xf numFmtId="9" fontId="71" fillId="11" borderId="8" xfId="1" applyFont="1" applyFill="1" applyBorder="1" applyAlignment="1" applyProtection="1">
      <alignment horizontal="center" vertical="center" wrapText="1" readingOrder="2"/>
      <protection hidden="1"/>
    </xf>
    <xf numFmtId="0" fontId="37" fillId="5" borderId="25" xfId="0" applyFont="1" applyFill="1" applyBorder="1" applyAlignment="1" applyProtection="1">
      <alignment horizontal="center" vertical="center" wrapText="1"/>
      <protection hidden="1"/>
    </xf>
    <xf numFmtId="9" fontId="73" fillId="5" borderId="3" xfId="1" applyFont="1" applyFill="1" applyBorder="1" applyAlignment="1" applyProtection="1">
      <alignment horizontal="center" vertical="center" readingOrder="2"/>
      <protection hidden="1"/>
    </xf>
    <xf numFmtId="0" fontId="68" fillId="5" borderId="25" xfId="0" applyFont="1" applyFill="1" applyBorder="1" applyAlignment="1" applyProtection="1">
      <alignment horizontal="center" vertical="center"/>
      <protection hidden="1"/>
    </xf>
    <xf numFmtId="0" fontId="68" fillId="2" borderId="25" xfId="0" applyFont="1" applyFill="1" applyBorder="1" applyAlignment="1" applyProtection="1">
      <alignment horizontal="center" vertical="center"/>
      <protection locked="0"/>
    </xf>
    <xf numFmtId="0" fontId="74" fillId="5" borderId="25" xfId="0" applyFont="1" applyFill="1" applyBorder="1" applyAlignment="1" applyProtection="1">
      <alignment horizontal="center" vertical="center"/>
      <protection hidden="1"/>
    </xf>
    <xf numFmtId="0" fontId="73" fillId="5" borderId="27" xfId="0" applyFont="1" applyFill="1" applyBorder="1" applyAlignment="1" applyProtection="1">
      <alignment horizontal="center" vertical="center"/>
      <protection hidden="1"/>
    </xf>
    <xf numFmtId="0" fontId="69" fillId="5" borderId="18" xfId="0" applyFont="1" applyFill="1" applyBorder="1" applyAlignment="1" applyProtection="1">
      <alignment horizontal="center" vertical="center"/>
      <protection hidden="1"/>
    </xf>
    <xf numFmtId="0" fontId="69" fillId="5" borderId="9" xfId="0" applyFont="1" applyFill="1" applyBorder="1" applyAlignment="1" applyProtection="1">
      <alignment horizontal="center" vertical="center"/>
      <protection hidden="1"/>
    </xf>
    <xf numFmtId="0" fontId="69" fillId="5" borderId="22" xfId="0" applyFont="1" applyFill="1" applyBorder="1" applyAlignment="1" applyProtection="1">
      <alignment horizontal="center" vertical="center"/>
      <protection hidden="1"/>
    </xf>
    <xf numFmtId="166" fontId="8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80" fillId="2" borderId="4" xfId="0" applyFont="1" applyFill="1" applyBorder="1" applyAlignment="1" applyProtection="1">
      <alignment horizontal="left" vertical="center" wrapText="1"/>
    </xf>
    <xf numFmtId="9" fontId="82" fillId="11" borderId="17" xfId="1" applyFont="1" applyFill="1" applyBorder="1" applyAlignment="1" applyProtection="1">
      <alignment horizontal="center" vertical="center" wrapText="1" readingOrder="2"/>
      <protection hidden="1"/>
    </xf>
    <xf numFmtId="0" fontId="82" fillId="2" borderId="8" xfId="0" applyFont="1" applyFill="1" applyBorder="1" applyAlignment="1" applyProtection="1">
      <alignment horizontal="center" vertical="center" wrapText="1" readingOrder="2"/>
      <protection locked="0"/>
    </xf>
    <xf numFmtId="9" fontId="83" fillId="3" borderId="1" xfId="1" applyFont="1" applyFill="1" applyBorder="1" applyAlignment="1" applyProtection="1">
      <alignment horizontal="center" vertical="center" readingOrder="2"/>
      <protection hidden="1"/>
    </xf>
    <xf numFmtId="0" fontId="41" fillId="18" borderId="52" xfId="0" applyFont="1" applyFill="1" applyBorder="1" applyAlignment="1" applyProtection="1">
      <alignment vertical="center"/>
    </xf>
    <xf numFmtId="0" fontId="86" fillId="2" borderId="18" xfId="0" applyFont="1" applyFill="1" applyBorder="1" applyAlignment="1" applyProtection="1">
      <alignment horizontal="center" vertical="center"/>
      <protection locked="0"/>
    </xf>
    <xf numFmtId="0" fontId="86" fillId="2" borderId="9" xfId="0" applyFont="1" applyFill="1" applyBorder="1" applyAlignment="1" applyProtection="1">
      <alignment horizontal="center" vertical="center"/>
      <protection locked="0"/>
    </xf>
    <xf numFmtId="0" fontId="86" fillId="2" borderId="22" xfId="0" applyFont="1" applyFill="1" applyBorder="1" applyAlignment="1" applyProtection="1">
      <alignment horizontal="center" vertical="center"/>
      <protection locked="0"/>
    </xf>
    <xf numFmtId="0" fontId="86" fillId="2" borderId="13" xfId="0" applyFont="1" applyFill="1" applyBorder="1" applyAlignment="1" applyProtection="1">
      <alignment horizontal="center" vertical="center"/>
      <protection locked="0"/>
    </xf>
    <xf numFmtId="0" fontId="86" fillId="2" borderId="8" xfId="0" applyFont="1" applyFill="1" applyBorder="1" applyAlignment="1" applyProtection="1">
      <alignment horizontal="center" vertical="center"/>
      <protection locked="0"/>
    </xf>
    <xf numFmtId="0" fontId="86" fillId="2" borderId="24" xfId="0" applyFont="1" applyFill="1" applyBorder="1" applyAlignment="1" applyProtection="1">
      <alignment horizontal="center" vertical="center"/>
      <protection locked="0"/>
    </xf>
    <xf numFmtId="0" fontId="86" fillId="2" borderId="23" xfId="0" applyFont="1" applyFill="1" applyBorder="1" applyAlignment="1" applyProtection="1">
      <alignment horizontal="center" vertical="center"/>
      <protection locked="0"/>
    </xf>
    <xf numFmtId="0" fontId="87" fillId="2" borderId="4" xfId="0" applyFont="1" applyFill="1" applyBorder="1" applyAlignment="1" applyProtection="1">
      <alignment horizontal="left" vertical="center" wrapText="1"/>
    </xf>
    <xf numFmtId="0" fontId="88" fillId="5" borderId="25" xfId="0" applyFont="1" applyFill="1" applyBorder="1" applyAlignment="1" applyProtection="1">
      <alignment horizontal="center" vertical="center" wrapText="1"/>
      <protection hidden="1"/>
    </xf>
    <xf numFmtId="0" fontId="88" fillId="5" borderId="8" xfId="0" applyFont="1" applyFill="1" applyBorder="1" applyAlignment="1" applyProtection="1">
      <alignment horizontal="center" vertical="center" wrapText="1"/>
      <protection hidden="1"/>
    </xf>
    <xf numFmtId="168" fontId="89" fillId="13" borderId="29" xfId="0" applyNumberFormat="1" applyFont="1" applyFill="1" applyBorder="1" applyAlignment="1" applyProtection="1">
      <alignment horizontal="center" vertical="center"/>
      <protection hidden="1"/>
    </xf>
    <xf numFmtId="168" fontId="89" fillId="13" borderId="40" xfId="0" applyNumberFormat="1" applyFont="1" applyFill="1" applyBorder="1" applyAlignment="1" applyProtection="1">
      <alignment horizontal="center" vertical="center"/>
      <protection hidden="1"/>
    </xf>
    <xf numFmtId="1" fontId="90" fillId="13" borderId="29" xfId="0" applyNumberFormat="1" applyFont="1" applyFill="1" applyBorder="1" applyAlignment="1" applyProtection="1">
      <alignment horizontal="center" vertical="center"/>
      <protection hidden="1"/>
    </xf>
    <xf numFmtId="1" fontId="90" fillId="13" borderId="40" xfId="0" applyNumberFormat="1" applyFont="1" applyFill="1" applyBorder="1" applyAlignment="1" applyProtection="1">
      <alignment horizontal="center" vertical="center"/>
      <protection hidden="1"/>
    </xf>
    <xf numFmtId="0" fontId="41" fillId="18" borderId="42" xfId="0" applyFont="1" applyFill="1" applyBorder="1" applyAlignment="1" applyProtection="1">
      <alignment horizontal="left" vertical="center"/>
    </xf>
    <xf numFmtId="167" fontId="84" fillId="18" borderId="41" xfId="0" applyNumberFormat="1" applyFont="1" applyFill="1" applyBorder="1" applyAlignment="1" applyProtection="1">
      <alignment horizontal="left" vertical="center"/>
      <protection hidden="1"/>
    </xf>
    <xf numFmtId="0" fontId="39" fillId="3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 applyProtection="1"/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41" fillId="13" borderId="29" xfId="0" applyFont="1" applyFill="1" applyBorder="1" applyAlignment="1" applyProtection="1">
      <alignment horizontal="center"/>
      <protection hidden="1"/>
    </xf>
    <xf numFmtId="0" fontId="41" fillId="13" borderId="40" xfId="0" applyFont="1" applyFill="1" applyBorder="1" applyAlignment="1" applyProtection="1">
      <alignment horizontal="center"/>
      <protection hidden="1"/>
    </xf>
    <xf numFmtId="0" fontId="41" fillId="13" borderId="42" xfId="0" applyFont="1" applyFill="1" applyBorder="1" applyAlignment="1" applyProtection="1">
      <alignment horizontal="center"/>
      <protection hidden="1"/>
    </xf>
    <xf numFmtId="0" fontId="78" fillId="13" borderId="29" xfId="0" applyFont="1" applyFill="1" applyBorder="1" applyAlignment="1" applyProtection="1">
      <alignment horizontal="center" vertical="center"/>
      <protection hidden="1"/>
    </xf>
    <xf numFmtId="0" fontId="78" fillId="13" borderId="40" xfId="0" applyFont="1" applyFill="1" applyBorder="1" applyAlignment="1" applyProtection="1">
      <alignment horizontal="center" vertical="center"/>
      <protection hidden="1"/>
    </xf>
    <xf numFmtId="0" fontId="43" fillId="13" borderId="38" xfId="0" applyFont="1" applyFill="1" applyBorder="1" applyAlignment="1" applyProtection="1">
      <alignment horizontal="center" vertical="top"/>
      <protection hidden="1"/>
    </xf>
    <xf numFmtId="0" fontId="85" fillId="13" borderId="38" xfId="0" applyFont="1" applyFill="1" applyBorder="1" applyAlignment="1" applyProtection="1">
      <alignment horizontal="center" vertical="top"/>
      <protection hidden="1"/>
    </xf>
    <xf numFmtId="0" fontId="78" fillId="13" borderId="38" xfId="0" applyFont="1" applyFill="1" applyBorder="1" applyAlignment="1" applyProtection="1">
      <alignment horizontal="center" vertical="top"/>
      <protection hidden="1"/>
    </xf>
    <xf numFmtId="0" fontId="53" fillId="12" borderId="35" xfId="0" applyFont="1" applyFill="1" applyBorder="1" applyProtection="1">
      <protection hidden="1"/>
    </xf>
    <xf numFmtId="0" fontId="53" fillId="12" borderId="36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70" fillId="3" borderId="13" xfId="0" applyFont="1" applyFill="1" applyBorder="1" applyAlignment="1" applyProtection="1">
      <alignment horizontal="center" vertical="center" wrapText="1"/>
      <protection hidden="1"/>
    </xf>
    <xf numFmtId="0" fontId="70" fillId="3" borderId="13" xfId="0" applyFont="1" applyFill="1" applyBorder="1" applyAlignment="1" applyProtection="1">
      <alignment horizontal="center" vertical="top"/>
      <protection hidden="1"/>
    </xf>
    <xf numFmtId="0" fontId="38" fillId="3" borderId="13" xfId="0" applyFont="1" applyFill="1" applyBorder="1" applyAlignment="1" applyProtection="1">
      <alignment horizontal="center" vertical="top" wrapText="1"/>
      <protection hidden="1"/>
    </xf>
    <xf numFmtId="0" fontId="76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31" fillId="3" borderId="7" xfId="0" applyFont="1" applyFill="1" applyBorder="1" applyAlignment="1" applyProtection="1">
      <alignment horizontal="center" vertical="center"/>
      <protection hidden="1"/>
    </xf>
    <xf numFmtId="0" fontId="31" fillId="3" borderId="8" xfId="0" applyFont="1" applyFill="1" applyBorder="1" applyAlignment="1" applyProtection="1">
      <alignment horizontal="center" vertical="top"/>
      <protection hidden="1"/>
    </xf>
    <xf numFmtId="0" fontId="31" fillId="3" borderId="6" xfId="0" applyFont="1" applyFill="1" applyBorder="1" applyAlignment="1" applyProtection="1">
      <alignment horizontal="center" vertical="top"/>
      <protection hidden="1"/>
    </xf>
    <xf numFmtId="0" fontId="31" fillId="3" borderId="8" xfId="0" applyFont="1" applyFill="1" applyBorder="1" applyAlignment="1" applyProtection="1">
      <alignment horizontal="center" vertical="top" wrapText="1"/>
      <protection hidden="1"/>
    </xf>
    <xf numFmtId="0" fontId="38" fillId="3" borderId="8" xfId="0" applyFont="1" applyFill="1" applyBorder="1" applyAlignment="1" applyProtection="1">
      <alignment horizontal="center" vertical="top" wrapText="1"/>
      <protection hidden="1"/>
    </xf>
    <xf numFmtId="0" fontId="31" fillId="3" borderId="7" xfId="0" applyFont="1" applyFill="1" applyBorder="1" applyAlignment="1" applyProtection="1">
      <alignment horizontal="left" vertical="top" wrapText="1"/>
      <protection hidden="1"/>
    </xf>
    <xf numFmtId="0" fontId="5" fillId="7" borderId="59" xfId="0" applyFont="1" applyFill="1" applyBorder="1" applyAlignment="1" applyProtection="1">
      <alignment horizontal="center" vertical="top" wrapText="1"/>
      <protection hidden="1"/>
    </xf>
    <xf numFmtId="0" fontId="7" fillId="7" borderId="26" xfId="0" applyFont="1" applyFill="1" applyBorder="1" applyProtection="1">
      <protection hidden="1"/>
    </xf>
    <xf numFmtId="0" fontId="35" fillId="3" borderId="8" xfId="0" applyFont="1" applyFill="1" applyBorder="1" applyAlignment="1" applyProtection="1">
      <alignment horizontal="center" vertical="center" wrapText="1" readingOrder="1"/>
      <protection hidden="1"/>
    </xf>
    <xf numFmtId="0" fontId="69" fillId="3" borderId="8" xfId="0" applyFont="1" applyFill="1" applyBorder="1" applyAlignment="1" applyProtection="1">
      <alignment horizontal="center" vertical="center" wrapText="1" readingOrder="1"/>
      <protection hidden="1"/>
    </xf>
    <xf numFmtId="0" fontId="70" fillId="3" borderId="13" xfId="0" applyFont="1" applyFill="1" applyBorder="1" applyAlignment="1" applyProtection="1">
      <alignment horizontal="center" vertical="top" wrapText="1"/>
      <protection hidden="1"/>
    </xf>
    <xf numFmtId="0" fontId="11" fillId="3" borderId="13" xfId="0" applyFont="1" applyFill="1" applyBorder="1" applyAlignment="1" applyProtection="1">
      <alignment horizontal="center" vertical="top" wrapText="1"/>
      <protection hidden="1"/>
    </xf>
    <xf numFmtId="0" fontId="22" fillId="11" borderId="28" xfId="0" applyFont="1" applyFill="1" applyBorder="1" applyAlignment="1" applyProtection="1">
      <alignment horizontal="center" vertical="center" wrapText="1" readingOrder="2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57" fillId="3" borderId="8" xfId="0" applyFont="1" applyFill="1" applyBorder="1" applyAlignment="1" applyProtection="1">
      <alignment horizontal="center" vertical="top" wrapText="1"/>
      <protection hidden="1"/>
    </xf>
    <xf numFmtId="0" fontId="58" fillId="3" borderId="8" xfId="0" applyFont="1" applyFill="1" applyBorder="1" applyAlignment="1" applyProtection="1">
      <alignment horizontal="center" vertical="top" wrapText="1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0" fontId="15" fillId="3" borderId="25" xfId="0" applyFont="1" applyFill="1" applyBorder="1" applyAlignment="1" applyProtection="1">
      <alignment horizontal="center" vertical="center"/>
      <protection hidden="1"/>
    </xf>
    <xf numFmtId="0" fontId="15" fillId="3" borderId="13" xfId="0" applyFont="1" applyFill="1" applyBorder="1" applyAlignment="1" applyProtection="1">
      <alignment horizontal="center" vertical="center"/>
      <protection hidden="1"/>
    </xf>
    <xf numFmtId="0" fontId="27" fillId="16" borderId="0" xfId="0" applyFont="1" applyFill="1" applyAlignment="1" applyProtection="1">
      <alignment horizontal="right" vertical="center"/>
      <protection hidden="1"/>
    </xf>
    <xf numFmtId="0" fontId="24" fillId="16" borderId="0" xfId="0" applyFont="1" applyFill="1" applyAlignment="1" applyProtection="1">
      <alignment horizontal="right" vertical="center"/>
      <protection hidden="1"/>
    </xf>
    <xf numFmtId="0" fontId="60" fillId="5" borderId="8" xfId="0" applyFont="1" applyFill="1" applyBorder="1" applyAlignment="1" applyProtection="1">
      <alignment horizontal="center" vertical="top" wrapText="1"/>
      <protection hidden="1"/>
    </xf>
    <xf numFmtId="0" fontId="20" fillId="16" borderId="25" xfId="0" applyFont="1" applyFill="1" applyBorder="1" applyAlignment="1" applyProtection="1">
      <alignment horizontal="center" vertical="center" wrapText="1"/>
      <protection hidden="1"/>
    </xf>
    <xf numFmtId="0" fontId="20" fillId="16" borderId="17" xfId="0" applyFont="1" applyFill="1" applyBorder="1" applyAlignment="1" applyProtection="1">
      <alignment horizontal="center" vertical="center" wrapText="1"/>
      <protection hidden="1"/>
    </xf>
    <xf numFmtId="0" fontId="82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88" fillId="5" borderId="25" xfId="0" applyFont="1" applyFill="1" applyBorder="1" applyAlignment="1" applyProtection="1">
      <alignment horizontal="center" vertical="top" wrapText="1"/>
      <protection hidden="1"/>
    </xf>
    <xf numFmtId="0" fontId="57" fillId="20" borderId="34" xfId="0" applyFont="1" applyFill="1" applyBorder="1" applyAlignment="1" applyProtection="1">
      <alignment horizontal="center" vertical="center"/>
      <protection hidden="1"/>
    </xf>
    <xf numFmtId="0" fontId="57" fillId="20" borderId="31" xfId="0" applyFont="1" applyFill="1" applyBorder="1" applyAlignment="1" applyProtection="1">
      <alignment horizontal="center" vertical="center"/>
      <protection hidden="1"/>
    </xf>
    <xf numFmtId="0" fontId="57" fillId="20" borderId="42" xfId="0" applyFont="1" applyFill="1" applyBorder="1" applyAlignment="1" applyProtection="1">
      <alignment horizontal="center" vertical="center"/>
      <protection hidden="1"/>
    </xf>
    <xf numFmtId="0" fontId="53" fillId="12" borderId="35" xfId="0" applyFont="1" applyFill="1" applyBorder="1" applyAlignment="1" applyProtection="1">
      <alignment horizontal="center" vertical="center"/>
      <protection hidden="1"/>
    </xf>
    <xf numFmtId="0" fontId="34" fillId="5" borderId="3" xfId="0" applyFont="1" applyFill="1" applyBorder="1" applyAlignment="1" applyProtection="1">
      <alignment horizontal="center" vertical="center" wrapText="1"/>
      <protection hidden="1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9" fontId="57" fillId="2" borderId="25" xfId="1" applyFont="1" applyFill="1" applyBorder="1" applyAlignment="1" applyProtection="1">
      <alignment horizontal="center" vertical="center" wrapText="1" readingOrder="2"/>
      <protection hidden="1"/>
    </xf>
    <xf numFmtId="0" fontId="65" fillId="2" borderId="25" xfId="0" applyFont="1" applyFill="1" applyBorder="1" applyAlignment="1" applyProtection="1">
      <alignment horizontal="center" vertical="top" wrapText="1"/>
      <protection hidden="1"/>
    </xf>
    <xf numFmtId="0" fontId="37" fillId="5" borderId="25" xfId="0" applyFont="1" applyFill="1" applyBorder="1" applyAlignment="1" applyProtection="1">
      <alignment horizontal="center" vertical="top" wrapText="1"/>
      <protection hidden="1"/>
    </xf>
    <xf numFmtId="0" fontId="33" fillId="16" borderId="45" xfId="0" applyFont="1" applyFill="1" applyBorder="1" applyAlignment="1" applyProtection="1">
      <alignment horizontal="center" vertical="center" wrapText="1"/>
      <protection hidden="1"/>
    </xf>
    <xf numFmtId="0" fontId="33" fillId="16" borderId="46" xfId="0" applyFont="1" applyFill="1" applyBorder="1" applyAlignment="1" applyProtection="1">
      <alignment horizontal="center" vertical="center" wrapText="1"/>
      <protection hidden="1"/>
    </xf>
    <xf numFmtId="0" fontId="33" fillId="16" borderId="54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Protection="1">
      <protection hidden="1"/>
    </xf>
    <xf numFmtId="0" fontId="96" fillId="12" borderId="38" xfId="0" applyFont="1" applyFill="1" applyBorder="1" applyAlignment="1" applyProtection="1">
      <alignment horizontal="center" vertical="center"/>
      <protection hidden="1"/>
    </xf>
    <xf numFmtId="0" fontId="96" fillId="12" borderId="50" xfId="0" applyFont="1" applyFill="1" applyBorder="1" applyAlignment="1" applyProtection="1">
      <alignment horizontal="center" vertical="center"/>
      <protection hidden="1"/>
    </xf>
    <xf numFmtId="9" fontId="77" fillId="3" borderId="25" xfId="1" applyFont="1" applyFill="1" applyBorder="1" applyAlignment="1" applyProtection="1">
      <alignment horizontal="center" vertical="center" readingOrder="2"/>
      <protection hidden="1"/>
    </xf>
    <xf numFmtId="14" fontId="0" fillId="2" borderId="0" xfId="0" applyNumberFormat="1" applyFill="1" applyProtection="1">
      <protection locked="0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77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91" fillId="19" borderId="64" xfId="0" applyFont="1" applyFill="1" applyBorder="1" applyAlignment="1" applyProtection="1">
      <alignment horizontal="center" vertical="center"/>
      <protection hidden="1"/>
    </xf>
    <xf numFmtId="0" fontId="91" fillId="19" borderId="65" xfId="0" applyFont="1" applyFill="1" applyBorder="1" applyAlignment="1" applyProtection="1">
      <alignment horizontal="center" vertical="center"/>
      <protection hidden="1"/>
    </xf>
    <xf numFmtId="0" fontId="25" fillId="13" borderId="34" xfId="0" applyFont="1" applyFill="1" applyBorder="1" applyAlignment="1" applyProtection="1">
      <alignment horizontal="center" vertical="center"/>
    </xf>
    <xf numFmtId="0" fontId="25" fillId="13" borderId="36" xfId="0" applyFont="1" applyFill="1" applyBorder="1" applyAlignment="1" applyProtection="1">
      <alignment horizontal="center" vertical="center"/>
    </xf>
    <xf numFmtId="0" fontId="25" fillId="13" borderId="31" xfId="0" applyFont="1" applyFill="1" applyBorder="1" applyAlignment="1" applyProtection="1">
      <alignment horizontal="center" vertical="center"/>
    </xf>
    <xf numFmtId="0" fontId="25" fillId="13" borderId="32" xfId="0" applyFont="1" applyFill="1" applyBorder="1" applyAlignment="1" applyProtection="1">
      <alignment horizontal="center" vertical="center"/>
    </xf>
    <xf numFmtId="0" fontId="25" fillId="13" borderId="42" xfId="0" applyFont="1" applyFill="1" applyBorder="1" applyAlignment="1" applyProtection="1">
      <alignment horizontal="center" vertical="center"/>
    </xf>
    <xf numFmtId="0" fontId="25" fillId="13" borderId="33" xfId="0" applyFont="1" applyFill="1" applyBorder="1" applyAlignment="1" applyProtection="1">
      <alignment horizontal="center" vertical="center"/>
    </xf>
    <xf numFmtId="0" fontId="57" fillId="20" borderId="34" xfId="0" applyFont="1" applyFill="1" applyBorder="1" applyAlignment="1" applyProtection="1">
      <alignment horizontal="center" vertical="center"/>
      <protection hidden="1"/>
    </xf>
    <xf numFmtId="0" fontId="57" fillId="20" borderId="35" xfId="0" applyFont="1" applyFill="1" applyBorder="1" applyAlignment="1" applyProtection="1">
      <alignment horizontal="center" vertical="center"/>
      <protection hidden="1"/>
    </xf>
    <xf numFmtId="0" fontId="57" fillId="20" borderId="31" xfId="0" applyFont="1" applyFill="1" applyBorder="1" applyAlignment="1" applyProtection="1">
      <alignment horizontal="center" vertical="center"/>
      <protection hidden="1"/>
    </xf>
    <xf numFmtId="0" fontId="57" fillId="20" borderId="37" xfId="0" applyFont="1" applyFill="1" applyBorder="1" applyAlignment="1" applyProtection="1">
      <alignment horizontal="center" vertical="center"/>
      <protection hidden="1"/>
    </xf>
    <xf numFmtId="0" fontId="57" fillId="20" borderId="42" xfId="0" applyFont="1" applyFill="1" applyBorder="1" applyAlignment="1" applyProtection="1">
      <alignment horizontal="center" vertical="center"/>
      <protection hidden="1"/>
    </xf>
    <xf numFmtId="0" fontId="57" fillId="20" borderId="41" xfId="0" applyFont="1" applyFill="1" applyBorder="1" applyAlignment="1" applyProtection="1">
      <alignment horizontal="center" vertical="center"/>
      <protection hidden="1"/>
    </xf>
    <xf numFmtId="164" fontId="84" fillId="18" borderId="41" xfId="0" applyNumberFormat="1" applyFont="1" applyFill="1" applyBorder="1" applyAlignment="1" applyProtection="1">
      <alignment horizontal="right" vertical="center"/>
      <protection hidden="1"/>
    </xf>
    <xf numFmtId="0" fontId="53" fillId="12" borderId="31" xfId="0" applyFont="1" applyFill="1" applyBorder="1" applyAlignment="1" applyProtection="1">
      <alignment horizontal="right" vertical="center"/>
      <protection hidden="1"/>
    </xf>
    <xf numFmtId="0" fontId="53" fillId="12" borderId="31" xfId="0" applyFont="1" applyFill="1" applyBorder="1" applyAlignment="1" applyProtection="1">
      <alignment horizontal="right" vertical="top"/>
      <protection hidden="1"/>
    </xf>
    <xf numFmtId="0" fontId="53" fillId="12" borderId="37" xfId="0" applyFont="1" applyFill="1" applyBorder="1" applyAlignment="1" applyProtection="1">
      <alignment horizontal="right" vertical="top"/>
      <protection hidden="1"/>
    </xf>
    <xf numFmtId="0" fontId="53" fillId="12" borderId="32" xfId="0" applyFont="1" applyFill="1" applyBorder="1" applyAlignment="1" applyProtection="1">
      <alignment horizontal="right" vertical="top"/>
      <protection hidden="1"/>
    </xf>
    <xf numFmtId="0" fontId="78" fillId="10" borderId="34" xfId="0" applyFont="1" applyFill="1" applyBorder="1" applyAlignment="1" applyProtection="1">
      <alignment horizontal="center" vertical="top"/>
      <protection hidden="1"/>
    </xf>
    <xf numFmtId="0" fontId="78" fillId="10" borderId="36" xfId="0" applyFont="1" applyFill="1" applyBorder="1" applyAlignment="1" applyProtection="1">
      <alignment horizontal="center" vertical="top"/>
      <protection hidden="1"/>
    </xf>
    <xf numFmtId="0" fontId="42" fillId="10" borderId="42" xfId="0" applyFont="1" applyFill="1" applyBorder="1" applyAlignment="1" applyProtection="1">
      <alignment horizontal="center" vertical="center" wrapText="1"/>
      <protection locked="0"/>
    </xf>
    <xf numFmtId="0" fontId="42" fillId="10" borderId="33" xfId="0" applyFont="1" applyFill="1" applyBorder="1" applyAlignment="1" applyProtection="1">
      <alignment horizontal="center" vertical="center" wrapText="1"/>
      <protection locked="0"/>
    </xf>
    <xf numFmtId="0" fontId="42" fillId="10" borderId="30" xfId="0" applyFont="1" applyFill="1" applyBorder="1" applyAlignment="1" applyProtection="1">
      <alignment horizontal="center" vertical="center" wrapText="1"/>
      <protection locked="0"/>
    </xf>
    <xf numFmtId="0" fontId="42" fillId="10" borderId="39" xfId="0" applyFont="1" applyFill="1" applyBorder="1" applyAlignment="1" applyProtection="1">
      <alignment horizontal="center" vertical="center" wrapText="1"/>
      <protection locked="0"/>
    </xf>
    <xf numFmtId="0" fontId="42" fillId="10" borderId="41" xfId="0" applyFont="1" applyFill="1" applyBorder="1" applyAlignment="1" applyProtection="1">
      <alignment horizontal="center" vertical="center" wrapText="1"/>
      <protection locked="0"/>
    </xf>
    <xf numFmtId="0" fontId="42" fillId="10" borderId="0" xfId="0" applyFont="1" applyFill="1" applyAlignment="1" applyProtection="1">
      <alignment horizontal="center" vertical="center" wrapText="1"/>
      <protection locked="0"/>
    </xf>
    <xf numFmtId="0" fontId="42" fillId="10" borderId="0" xfId="0" applyFont="1" applyFill="1" applyBorder="1" applyAlignment="1" applyProtection="1">
      <alignment horizontal="center" vertical="center" wrapText="1"/>
      <protection locked="0"/>
    </xf>
    <xf numFmtId="0" fontId="92" fillId="19" borderId="68" xfId="0" applyFont="1" applyFill="1" applyBorder="1" applyAlignment="1" applyProtection="1">
      <alignment horizontal="center" vertical="center"/>
      <protection hidden="1"/>
    </xf>
    <xf numFmtId="0" fontId="92" fillId="19" borderId="69" xfId="0" applyFont="1" applyFill="1" applyBorder="1" applyAlignment="1" applyProtection="1">
      <alignment horizontal="center" vertical="center"/>
      <protection hidden="1"/>
    </xf>
    <xf numFmtId="0" fontId="92" fillId="19" borderId="70" xfId="0" applyFont="1" applyFill="1" applyBorder="1" applyAlignment="1" applyProtection="1">
      <alignment horizontal="center" vertical="center"/>
      <protection hidden="1"/>
    </xf>
    <xf numFmtId="0" fontId="92" fillId="19" borderId="71" xfId="0" applyFont="1" applyFill="1" applyBorder="1" applyAlignment="1" applyProtection="1">
      <alignment horizontal="center" vertical="center"/>
      <protection hidden="1"/>
    </xf>
    <xf numFmtId="0" fontId="92" fillId="19" borderId="72" xfId="0" applyFont="1" applyFill="1" applyBorder="1" applyAlignment="1" applyProtection="1">
      <alignment horizontal="center" vertical="center"/>
      <protection hidden="1"/>
    </xf>
    <xf numFmtId="0" fontId="92" fillId="19" borderId="73" xfId="0" applyFont="1" applyFill="1" applyBorder="1" applyAlignment="1" applyProtection="1">
      <alignment horizontal="center" vertical="center"/>
      <protection hidden="1"/>
    </xf>
    <xf numFmtId="0" fontId="53" fillId="12" borderId="34" xfId="0" applyFont="1" applyFill="1" applyBorder="1" applyAlignment="1" applyProtection="1">
      <alignment horizontal="right" vertical="center"/>
      <protection hidden="1"/>
    </xf>
    <xf numFmtId="0" fontId="78" fillId="10" borderId="35" xfId="0" applyFont="1" applyFill="1" applyBorder="1" applyAlignment="1" applyProtection="1">
      <alignment horizontal="center" vertical="top"/>
      <protection hidden="1"/>
    </xf>
    <xf numFmtId="0" fontId="61" fillId="2" borderId="4" xfId="0" applyFont="1" applyFill="1" applyBorder="1" applyAlignment="1" applyProtection="1">
      <alignment horizontal="center" vertical="center" wrapText="1"/>
    </xf>
    <xf numFmtId="0" fontId="61" fillId="2" borderId="3" xfId="0" applyFont="1" applyFill="1" applyBorder="1" applyAlignment="1" applyProtection="1">
      <alignment horizontal="center" vertical="center" wrapText="1"/>
    </xf>
    <xf numFmtId="0" fontId="61" fillId="2" borderId="2" xfId="0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 applyProtection="1">
      <alignment horizontal="justify" vertical="center" wrapText="1"/>
    </xf>
    <xf numFmtId="0" fontId="33" fillId="2" borderId="3" xfId="0" applyFont="1" applyFill="1" applyBorder="1" applyAlignment="1" applyProtection="1">
      <alignment horizontal="justify" vertical="center" wrapText="1"/>
    </xf>
    <xf numFmtId="0" fontId="33" fillId="2" borderId="2" xfId="0" applyFont="1" applyFill="1" applyBorder="1" applyAlignment="1" applyProtection="1">
      <alignment horizontal="justify" vertical="center" wrapText="1"/>
    </xf>
    <xf numFmtId="0" fontId="89" fillId="18" borderId="78" xfId="0" applyFont="1" applyFill="1" applyBorder="1" applyAlignment="1" applyProtection="1">
      <alignment horizontal="right" vertical="top"/>
    </xf>
    <xf numFmtId="0" fontId="89" fillId="18" borderId="53" xfId="0" applyFont="1" applyFill="1" applyBorder="1" applyAlignment="1" applyProtection="1">
      <alignment horizontal="right" vertical="top"/>
    </xf>
    <xf numFmtId="0" fontId="89" fillId="18" borderId="81" xfId="0" applyFont="1" applyFill="1" applyBorder="1" applyAlignment="1" applyProtection="1">
      <alignment horizontal="right" vertical="top"/>
    </xf>
    <xf numFmtId="0" fontId="89" fillId="18" borderId="82" xfId="0" applyFont="1" applyFill="1" applyBorder="1" applyAlignment="1" applyProtection="1">
      <alignment horizontal="right" vertical="top"/>
    </xf>
    <xf numFmtId="0" fontId="51" fillId="18" borderId="79" xfId="0" applyFont="1" applyFill="1" applyBorder="1" applyAlignment="1" applyProtection="1">
      <alignment horizontal="right" vertical="top"/>
    </xf>
    <xf numFmtId="0" fontId="51" fillId="18" borderId="52" xfId="0" applyFont="1" applyFill="1" applyBorder="1" applyAlignment="1" applyProtection="1">
      <alignment horizontal="right" vertical="top"/>
    </xf>
    <xf numFmtId="0" fontId="51" fillId="18" borderId="53" xfId="0" applyFont="1" applyFill="1" applyBorder="1" applyAlignment="1" applyProtection="1">
      <alignment horizontal="right" vertical="top"/>
    </xf>
    <xf numFmtId="0" fontId="51" fillId="18" borderId="83" xfId="0" applyFont="1" applyFill="1" applyBorder="1" applyAlignment="1" applyProtection="1">
      <alignment horizontal="right" vertical="top"/>
    </xf>
    <xf numFmtId="0" fontId="51" fillId="18" borderId="84" xfId="0" applyFont="1" applyFill="1" applyBorder="1" applyAlignment="1" applyProtection="1">
      <alignment horizontal="right" vertical="top"/>
    </xf>
    <xf numFmtId="0" fontId="51" fillId="18" borderId="82" xfId="0" applyFont="1" applyFill="1" applyBorder="1" applyAlignment="1" applyProtection="1">
      <alignment horizontal="right" vertical="top"/>
    </xf>
    <xf numFmtId="0" fontId="89" fillId="18" borderId="79" xfId="0" applyFont="1" applyFill="1" applyBorder="1" applyAlignment="1" applyProtection="1">
      <alignment horizontal="right" vertical="top"/>
    </xf>
    <xf numFmtId="0" fontId="89" fillId="18" borderId="52" xfId="0" applyFont="1" applyFill="1" applyBorder="1" applyAlignment="1" applyProtection="1">
      <alignment horizontal="right" vertical="top"/>
    </xf>
    <xf numFmtId="0" fontId="89" fillId="18" borderId="80" xfId="0" applyFont="1" applyFill="1" applyBorder="1" applyAlignment="1" applyProtection="1">
      <alignment horizontal="right" vertical="top"/>
    </xf>
    <xf numFmtId="0" fontId="89" fillId="18" borderId="83" xfId="0" applyFont="1" applyFill="1" applyBorder="1" applyAlignment="1" applyProtection="1">
      <alignment horizontal="right" vertical="top"/>
    </xf>
    <xf numFmtId="0" fontId="89" fillId="18" borderId="84" xfId="0" applyFont="1" applyFill="1" applyBorder="1" applyAlignment="1" applyProtection="1">
      <alignment horizontal="right" vertical="top"/>
    </xf>
    <xf numFmtId="0" fontId="89" fillId="18" borderId="85" xfId="0" applyFont="1" applyFill="1" applyBorder="1" applyAlignment="1" applyProtection="1">
      <alignment horizontal="right" vertical="top"/>
    </xf>
    <xf numFmtId="0" fontId="51" fillId="10" borderId="31" xfId="0" applyFont="1" applyFill="1" applyBorder="1" applyAlignment="1" applyProtection="1">
      <alignment horizontal="center" vertical="center" wrapText="1"/>
      <protection locked="0"/>
    </xf>
    <xf numFmtId="0" fontId="51" fillId="10" borderId="37" xfId="0" applyFont="1" applyFill="1" applyBorder="1" applyAlignment="1" applyProtection="1">
      <alignment horizontal="center" vertical="center" wrapText="1"/>
      <protection locked="0"/>
    </xf>
    <xf numFmtId="0" fontId="51" fillId="10" borderId="32" xfId="0" applyFont="1" applyFill="1" applyBorder="1" applyAlignment="1" applyProtection="1">
      <alignment horizontal="center" vertical="center" wrapText="1"/>
      <protection locked="0"/>
    </xf>
    <xf numFmtId="0" fontId="57" fillId="2" borderId="3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</xf>
    <xf numFmtId="0" fontId="25" fillId="3" borderId="2" xfId="0" applyFont="1" applyFill="1" applyBorder="1" applyAlignment="1" applyProtection="1">
      <alignment horizontal="center" vertical="center" wrapText="1"/>
    </xf>
    <xf numFmtId="0" fontId="57" fillId="2" borderId="1" xfId="0" applyFont="1" applyFill="1" applyBorder="1" applyAlignment="1" applyProtection="1">
      <alignment horizontal="center" vertical="center" wrapText="1"/>
      <protection locked="0"/>
    </xf>
    <xf numFmtId="0" fontId="25" fillId="3" borderId="27" xfId="0" applyFont="1" applyFill="1" applyBorder="1" applyAlignment="1" applyProtection="1">
      <alignment horizontal="center" vertical="center" wrapText="1"/>
    </xf>
    <xf numFmtId="0" fontId="25" fillId="3" borderId="28" xfId="0" applyFont="1" applyFill="1" applyBorder="1" applyAlignment="1" applyProtection="1">
      <alignment horizontal="center" vertical="center" wrapText="1"/>
    </xf>
    <xf numFmtId="0" fontId="29" fillId="5" borderId="16" xfId="0" applyFont="1" applyFill="1" applyBorder="1" applyAlignment="1" applyProtection="1">
      <alignment horizontal="center" vertical="top" wrapText="1" readingOrder="2"/>
      <protection hidden="1"/>
    </xf>
    <xf numFmtId="0" fontId="29" fillId="5" borderId="15" xfId="0" applyFont="1" applyFill="1" applyBorder="1" applyAlignment="1" applyProtection="1">
      <alignment horizontal="center" vertical="top" wrapText="1" readingOrder="2"/>
      <protection hidden="1"/>
    </xf>
    <xf numFmtId="0" fontId="29" fillId="5" borderId="14" xfId="0" applyFont="1" applyFill="1" applyBorder="1" applyAlignment="1" applyProtection="1">
      <alignment horizontal="center" vertical="top" wrapText="1" readingOrder="2"/>
      <protection hidden="1"/>
    </xf>
    <xf numFmtId="0" fontId="66" fillId="5" borderId="17" xfId="0" applyFont="1" applyFill="1" applyBorder="1" applyAlignment="1" applyProtection="1">
      <alignment horizontal="center" vertical="center"/>
      <protection hidden="1"/>
    </xf>
    <xf numFmtId="0" fontId="66" fillId="5" borderId="13" xfId="0" applyFont="1" applyFill="1" applyBorder="1" applyAlignment="1" applyProtection="1">
      <alignment horizontal="center" vertical="center"/>
      <protection hidden="1"/>
    </xf>
    <xf numFmtId="0" fontId="66" fillId="5" borderId="8" xfId="0" applyFont="1" applyFill="1" applyBorder="1" applyAlignment="1" applyProtection="1">
      <alignment horizontal="center" vertical="center"/>
      <protection hidden="1"/>
    </xf>
    <xf numFmtId="9" fontId="63" fillId="3" borderId="17" xfId="1" applyFont="1" applyFill="1" applyBorder="1" applyAlignment="1" applyProtection="1">
      <alignment horizontal="center" vertical="center" readingOrder="2"/>
      <protection hidden="1"/>
    </xf>
    <xf numFmtId="9" fontId="63" fillId="3" borderId="13" xfId="1" applyFont="1" applyFill="1" applyBorder="1" applyAlignment="1" applyProtection="1">
      <alignment horizontal="center" vertical="center" readingOrder="2"/>
      <protection hidden="1"/>
    </xf>
    <xf numFmtId="9" fontId="63" fillId="3" borderId="8" xfId="1" applyFont="1" applyFill="1" applyBorder="1" applyAlignment="1" applyProtection="1">
      <alignment horizontal="center" vertical="center" readingOrder="2"/>
      <protection hidden="1"/>
    </xf>
    <xf numFmtId="0" fontId="34" fillId="6" borderId="55" xfId="0" applyFont="1" applyFill="1" applyBorder="1" applyAlignment="1" applyProtection="1">
      <alignment horizontal="center" vertical="center" wrapText="1"/>
      <protection hidden="1"/>
    </xf>
    <xf numFmtId="0" fontId="34" fillId="6" borderId="56" xfId="0" applyFont="1" applyFill="1" applyBorder="1" applyAlignment="1" applyProtection="1">
      <alignment horizontal="center" vertical="center" wrapText="1"/>
      <protection hidden="1"/>
    </xf>
    <xf numFmtId="0" fontId="34" fillId="6" borderId="57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59" fillId="2" borderId="3" xfId="0" applyFont="1" applyFill="1" applyBorder="1" applyAlignment="1" applyProtection="1">
      <alignment horizontal="center" vertical="top" wrapText="1"/>
      <protection hidden="1"/>
    </xf>
    <xf numFmtId="0" fontId="59" fillId="2" borderId="2" xfId="0" applyFont="1" applyFill="1" applyBorder="1" applyAlignment="1" applyProtection="1">
      <alignment horizontal="center" vertical="top" wrapText="1"/>
      <protection hidden="1"/>
    </xf>
    <xf numFmtId="0" fontId="46" fillId="3" borderId="17" xfId="0" applyFont="1" applyFill="1" applyBorder="1" applyAlignment="1" applyProtection="1">
      <alignment horizontal="center" vertical="center"/>
      <protection hidden="1"/>
    </xf>
    <xf numFmtId="0" fontId="46" fillId="3" borderId="13" xfId="0" applyFont="1" applyFill="1" applyBorder="1" applyAlignment="1" applyProtection="1">
      <alignment horizontal="center" vertical="center"/>
      <protection hidden="1"/>
    </xf>
    <xf numFmtId="0" fontId="46" fillId="3" borderId="8" xfId="0" applyFont="1" applyFill="1" applyBorder="1" applyAlignment="1" applyProtection="1">
      <alignment horizontal="center" vertical="center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2" xfId="0" applyFont="1" applyFill="1" applyBorder="1" applyAlignment="1" applyProtection="1">
      <alignment horizontal="center" vertical="center" wrapText="1"/>
      <protection locked="0"/>
    </xf>
    <xf numFmtId="0" fontId="59" fillId="2" borderId="3" xfId="0" applyFont="1" applyFill="1" applyBorder="1" applyAlignment="1" applyProtection="1">
      <alignment horizontal="center" vertical="top" wrapText="1"/>
      <protection locked="0"/>
    </xf>
    <xf numFmtId="0" fontId="59" fillId="2" borderId="2" xfId="0" applyFont="1" applyFill="1" applyBorder="1" applyAlignment="1" applyProtection="1">
      <alignment horizontal="center" vertical="top" wrapText="1"/>
      <protection locked="0"/>
    </xf>
    <xf numFmtId="0" fontId="80" fillId="2" borderId="4" xfId="0" applyFont="1" applyFill="1" applyBorder="1" applyAlignment="1" applyProtection="1">
      <alignment horizontal="right" vertical="top" wrapText="1"/>
    </xf>
    <xf numFmtId="0" fontId="80" fillId="2" borderId="3" xfId="0" applyFont="1" applyFill="1" applyBorder="1" applyAlignment="1" applyProtection="1">
      <alignment horizontal="right" vertical="top" wrapText="1"/>
    </xf>
    <xf numFmtId="0" fontId="93" fillId="19" borderId="74" xfId="0" applyFont="1" applyFill="1" applyBorder="1" applyAlignment="1" applyProtection="1">
      <alignment horizontal="center" vertical="center"/>
      <protection hidden="1"/>
    </xf>
    <xf numFmtId="0" fontId="93" fillId="19" borderId="75" xfId="0" applyFont="1" applyFill="1" applyBorder="1" applyAlignment="1" applyProtection="1">
      <alignment horizontal="center" vertical="center"/>
      <protection hidden="1"/>
    </xf>
    <xf numFmtId="0" fontId="93" fillId="19" borderId="76" xfId="0" applyFont="1" applyFill="1" applyBorder="1" applyAlignment="1" applyProtection="1">
      <alignment horizontal="center" vertical="center"/>
      <protection hidden="1"/>
    </xf>
    <xf numFmtId="0" fontId="79" fillId="10" borderId="29" xfId="0" applyFont="1" applyFill="1" applyBorder="1" applyAlignment="1" applyProtection="1">
      <alignment horizontal="center" vertical="center" wrapText="1"/>
      <protection locked="0"/>
    </xf>
    <xf numFmtId="0" fontId="79" fillId="10" borderId="40" xfId="0" applyFont="1" applyFill="1" applyBorder="1" applyAlignment="1" applyProtection="1">
      <alignment horizontal="center" vertical="center" wrapText="1"/>
      <protection locked="0"/>
    </xf>
    <xf numFmtId="0" fontId="50" fillId="9" borderId="61" xfId="0" applyFont="1" applyFill="1" applyBorder="1" applyAlignment="1" applyProtection="1">
      <alignment horizontal="center" vertical="top"/>
      <protection hidden="1"/>
    </xf>
    <xf numFmtId="0" fontId="50" fillId="9" borderId="62" xfId="0" applyFont="1" applyFill="1" applyBorder="1" applyAlignment="1" applyProtection="1">
      <alignment horizontal="center" vertical="top"/>
      <protection hidden="1"/>
    </xf>
    <xf numFmtId="0" fontId="50" fillId="9" borderId="63" xfId="0" applyFont="1" applyFill="1" applyBorder="1" applyAlignment="1" applyProtection="1">
      <alignment horizontal="center" vertical="top"/>
      <protection hidden="1"/>
    </xf>
    <xf numFmtId="0" fontId="41" fillId="18" borderId="49" xfId="0" applyFont="1" applyFill="1" applyBorder="1" applyAlignment="1" applyProtection="1">
      <alignment horizontal="right" vertical="top"/>
    </xf>
    <xf numFmtId="0" fontId="41" fillId="18" borderId="29" xfId="0" applyFont="1" applyFill="1" applyBorder="1" applyAlignment="1" applyProtection="1">
      <alignment horizontal="right" vertical="top"/>
    </xf>
    <xf numFmtId="0" fontId="32" fillId="10" borderId="42" xfId="0" applyFont="1" applyFill="1" applyBorder="1" applyAlignment="1" applyProtection="1">
      <alignment horizontal="right"/>
      <protection locked="0"/>
    </xf>
    <xf numFmtId="0" fontId="26" fillId="18" borderId="34" xfId="0" applyFont="1" applyFill="1" applyBorder="1" applyAlignment="1" applyProtection="1">
      <alignment horizontal="center" vertical="top"/>
    </xf>
    <xf numFmtId="0" fontId="26" fillId="18" borderId="35" xfId="0" applyFont="1" applyFill="1" applyBorder="1" applyAlignment="1" applyProtection="1">
      <alignment horizontal="center" vertical="top"/>
    </xf>
    <xf numFmtId="0" fontId="26" fillId="18" borderId="36" xfId="0" applyFont="1" applyFill="1" applyBorder="1" applyAlignment="1" applyProtection="1">
      <alignment horizontal="center" vertical="top"/>
    </xf>
    <xf numFmtId="0" fontId="2" fillId="16" borderId="1" xfId="0" applyFont="1" applyFill="1" applyBorder="1" applyAlignment="1" applyProtection="1">
      <alignment horizontal="right" readingOrder="2"/>
    </xf>
    <xf numFmtId="0" fontId="53" fillId="12" borderId="40" xfId="0" applyFont="1" applyFill="1" applyBorder="1" applyAlignment="1" applyProtection="1">
      <alignment horizontal="right" vertical="top"/>
      <protection hidden="1"/>
    </xf>
    <xf numFmtId="0" fontId="91" fillId="19" borderId="66" xfId="0" applyFont="1" applyFill="1" applyBorder="1" applyAlignment="1" applyProtection="1">
      <alignment horizontal="center" vertical="center"/>
      <protection hidden="1"/>
    </xf>
    <xf numFmtId="164" fontId="43" fillId="18" borderId="41" xfId="0" applyNumberFormat="1" applyFont="1" applyFill="1" applyBorder="1" applyAlignment="1" applyProtection="1">
      <alignment horizontal="center" vertical="top" wrapText="1"/>
    </xf>
    <xf numFmtId="164" fontId="43" fillId="18" borderId="33" xfId="0" applyNumberFormat="1" applyFont="1" applyFill="1" applyBorder="1" applyAlignment="1" applyProtection="1">
      <alignment horizontal="center" vertical="top" wrapText="1"/>
    </xf>
    <xf numFmtId="0" fontId="70" fillId="2" borderId="4" xfId="0" applyFont="1" applyFill="1" applyBorder="1" applyAlignment="1" applyProtection="1">
      <alignment horizontal="justify" vertical="top" wrapText="1"/>
    </xf>
    <xf numFmtId="0" fontId="70" fillId="2" borderId="3" xfId="0" applyFont="1" applyFill="1" applyBorder="1" applyAlignment="1" applyProtection="1">
      <alignment horizontal="justify" vertical="top" wrapText="1"/>
    </xf>
    <xf numFmtId="0" fontId="70" fillId="2" borderId="2" xfId="0" applyFont="1" applyFill="1" applyBorder="1" applyAlignment="1" applyProtection="1">
      <alignment horizontal="justify" vertical="top" wrapText="1"/>
    </xf>
    <xf numFmtId="0" fontId="36" fillId="5" borderId="21" xfId="0" applyFont="1" applyFill="1" applyBorder="1" applyAlignment="1" applyProtection="1">
      <alignment horizontal="center" vertical="top" wrapText="1" readingOrder="2"/>
      <protection hidden="1"/>
    </xf>
    <xf numFmtId="0" fontId="36" fillId="5" borderId="20" xfId="0" applyFont="1" applyFill="1" applyBorder="1" applyAlignment="1" applyProtection="1">
      <alignment horizontal="center" vertical="top" wrapText="1" readingOrder="2"/>
      <protection hidden="1"/>
    </xf>
    <xf numFmtId="0" fontId="36" fillId="5" borderId="19" xfId="0" applyFont="1" applyFill="1" applyBorder="1" applyAlignment="1" applyProtection="1">
      <alignment horizontal="center" vertical="top" wrapText="1" readingOrder="2"/>
      <protection hidden="1"/>
    </xf>
    <xf numFmtId="0" fontId="36" fillId="5" borderId="12" xfId="0" applyFont="1" applyFill="1" applyBorder="1" applyAlignment="1" applyProtection="1">
      <alignment horizontal="center" vertical="top" wrapText="1" readingOrder="2"/>
      <protection hidden="1"/>
    </xf>
    <xf numFmtId="0" fontId="36" fillId="5" borderId="11" xfId="0" applyFont="1" applyFill="1" applyBorder="1" applyAlignment="1" applyProtection="1">
      <alignment horizontal="center" vertical="top" wrapText="1" readingOrder="2"/>
      <protection hidden="1"/>
    </xf>
    <xf numFmtId="0" fontId="36" fillId="5" borderId="10" xfId="0" applyFont="1" applyFill="1" applyBorder="1" applyAlignment="1" applyProtection="1">
      <alignment horizontal="center" vertical="top" wrapText="1" readingOrder="2"/>
      <protection hidden="1"/>
    </xf>
    <xf numFmtId="165" fontId="80" fillId="2" borderId="3" xfId="0" applyNumberFormat="1" applyFont="1" applyFill="1" applyBorder="1" applyAlignment="1" applyProtection="1">
      <alignment horizontal="right" vertical="center" wrapText="1"/>
      <protection hidden="1"/>
    </xf>
    <xf numFmtId="165" fontId="80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70" fillId="2" borderId="4" xfId="0" applyFont="1" applyFill="1" applyBorder="1" applyAlignment="1" applyProtection="1">
      <alignment horizontal="right" vertical="top" wrapText="1"/>
    </xf>
    <xf numFmtId="0" fontId="70" fillId="2" borderId="3" xfId="0" applyFont="1" applyFill="1" applyBorder="1" applyAlignment="1" applyProtection="1">
      <alignment horizontal="right" vertical="top" wrapText="1"/>
    </xf>
    <xf numFmtId="0" fontId="70" fillId="2" borderId="2" xfId="0" applyFont="1" applyFill="1" applyBorder="1" applyAlignment="1" applyProtection="1">
      <alignment horizontal="right" vertical="top" wrapText="1"/>
    </xf>
    <xf numFmtId="0" fontId="36" fillId="5" borderId="16" xfId="0" applyFont="1" applyFill="1" applyBorder="1" applyAlignment="1" applyProtection="1">
      <alignment horizontal="center" vertical="top" wrapText="1" readingOrder="2"/>
      <protection hidden="1"/>
    </xf>
    <xf numFmtId="0" fontId="36" fillId="5" borderId="15" xfId="0" applyFont="1" applyFill="1" applyBorder="1" applyAlignment="1" applyProtection="1">
      <alignment horizontal="center" vertical="top" wrapText="1" readingOrder="2"/>
      <protection hidden="1"/>
    </xf>
    <xf numFmtId="0" fontId="36" fillId="5" borderId="14" xfId="0" applyFont="1" applyFill="1" applyBorder="1" applyAlignment="1" applyProtection="1">
      <alignment horizontal="center" vertical="top" wrapText="1" readingOrder="2"/>
      <protection hidden="1"/>
    </xf>
    <xf numFmtId="0" fontId="70" fillId="2" borderId="4" xfId="0" applyFont="1" applyFill="1" applyBorder="1" applyAlignment="1" applyProtection="1">
      <alignment horizontal="justify" vertical="center" wrapText="1"/>
    </xf>
    <xf numFmtId="0" fontId="70" fillId="2" borderId="3" xfId="0" applyFont="1" applyFill="1" applyBorder="1" applyAlignment="1" applyProtection="1">
      <alignment horizontal="justify" vertical="center" wrapText="1"/>
    </xf>
    <xf numFmtId="0" fontId="70" fillId="2" borderId="2" xfId="0" applyFont="1" applyFill="1" applyBorder="1" applyAlignment="1" applyProtection="1">
      <alignment horizontal="justify" vertical="center" wrapText="1"/>
    </xf>
    <xf numFmtId="168" fontId="49" fillId="4" borderId="4" xfId="0" applyNumberFormat="1" applyFont="1" applyFill="1" applyBorder="1" applyAlignment="1" applyProtection="1">
      <alignment horizontal="center" vertical="center"/>
      <protection hidden="1"/>
    </xf>
    <xf numFmtId="168" fontId="49" fillId="4" borderId="3" xfId="0" applyNumberFormat="1" applyFont="1" applyFill="1" applyBorder="1" applyAlignment="1" applyProtection="1">
      <alignment horizontal="center" vertical="center"/>
      <protection hidden="1"/>
    </xf>
    <xf numFmtId="168" fontId="49" fillId="4" borderId="2" xfId="0" applyNumberFormat="1" applyFont="1" applyFill="1" applyBorder="1" applyAlignment="1" applyProtection="1">
      <alignment horizontal="center" vertical="center"/>
      <protection hidden="1"/>
    </xf>
    <xf numFmtId="0" fontId="29" fillId="5" borderId="12" xfId="0" applyFont="1" applyFill="1" applyBorder="1" applyAlignment="1" applyProtection="1">
      <alignment horizontal="center" vertical="top" wrapText="1" readingOrder="2"/>
      <protection hidden="1"/>
    </xf>
    <xf numFmtId="0" fontId="29" fillId="5" borderId="11" xfId="0" applyFont="1" applyFill="1" applyBorder="1" applyAlignment="1" applyProtection="1">
      <alignment horizontal="center" vertical="top" wrapText="1" readingOrder="2"/>
      <protection hidden="1"/>
    </xf>
    <xf numFmtId="0" fontId="29" fillId="5" borderId="10" xfId="0" applyFont="1" applyFill="1" applyBorder="1" applyAlignment="1" applyProtection="1">
      <alignment horizontal="center" vertical="top" wrapText="1" readingOrder="2"/>
      <protection hidden="1"/>
    </xf>
    <xf numFmtId="0" fontId="53" fillId="12" borderId="35" xfId="0" applyFont="1" applyFill="1" applyBorder="1" applyAlignment="1" applyProtection="1">
      <alignment horizontal="center" vertical="center"/>
      <protection hidden="1"/>
    </xf>
    <xf numFmtId="0" fontId="53" fillId="12" borderId="36" xfId="0" applyFont="1" applyFill="1" applyBorder="1" applyAlignment="1" applyProtection="1">
      <alignment horizontal="center" vertical="center"/>
      <protection hidden="1"/>
    </xf>
    <xf numFmtId="0" fontId="55" fillId="6" borderId="4" xfId="0" applyFont="1" applyFill="1" applyBorder="1" applyAlignment="1" applyProtection="1">
      <alignment horizontal="center" vertical="top" wrapText="1"/>
      <protection hidden="1"/>
    </xf>
    <xf numFmtId="0" fontId="55" fillId="6" borderId="3" xfId="0" applyFont="1" applyFill="1" applyBorder="1" applyAlignment="1" applyProtection="1">
      <alignment horizontal="center" vertical="top" wrapText="1"/>
      <protection hidden="1"/>
    </xf>
    <xf numFmtId="0" fontId="55" fillId="6" borderId="2" xfId="0" applyFont="1" applyFill="1" applyBorder="1" applyAlignment="1" applyProtection="1">
      <alignment horizontal="center" vertical="top" wrapText="1"/>
      <protection hidden="1"/>
    </xf>
    <xf numFmtId="0" fontId="31" fillId="3" borderId="7" xfId="0" applyFont="1" applyFill="1" applyBorder="1" applyAlignment="1" applyProtection="1">
      <alignment horizontal="center" vertical="center"/>
      <protection hidden="1"/>
    </xf>
    <xf numFmtId="0" fontId="31" fillId="3" borderId="6" xfId="0" applyFont="1" applyFill="1" applyBorder="1" applyAlignment="1" applyProtection="1">
      <alignment horizontal="center" vertical="center"/>
      <protection hidden="1"/>
    </xf>
    <xf numFmtId="0" fontId="31" fillId="3" borderId="5" xfId="0" applyFont="1" applyFill="1" applyBorder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right" vertical="center"/>
    </xf>
    <xf numFmtId="0" fontId="69" fillId="5" borderId="17" xfId="0" applyFont="1" applyFill="1" applyBorder="1" applyAlignment="1" applyProtection="1">
      <alignment horizontal="center" vertical="center"/>
      <protection hidden="1"/>
    </xf>
    <xf numFmtId="0" fontId="69" fillId="5" borderId="13" xfId="0" applyFont="1" applyFill="1" applyBorder="1" applyAlignment="1" applyProtection="1">
      <alignment horizontal="center" vertical="center"/>
      <protection hidden="1"/>
    </xf>
    <xf numFmtId="0" fontId="69" fillId="5" borderId="8" xfId="0" applyFont="1" applyFill="1" applyBorder="1" applyAlignment="1" applyProtection="1">
      <alignment horizontal="center" vertical="center"/>
      <protection hidden="1"/>
    </xf>
    <xf numFmtId="9" fontId="75" fillId="3" borderId="17" xfId="1" applyFont="1" applyFill="1" applyBorder="1" applyAlignment="1" applyProtection="1">
      <alignment horizontal="center" vertical="center" readingOrder="2"/>
      <protection hidden="1"/>
    </xf>
    <xf numFmtId="9" fontId="75" fillId="3" borderId="13" xfId="1" applyFont="1" applyFill="1" applyBorder="1" applyAlignment="1" applyProtection="1">
      <alignment horizontal="center" vertical="center" readingOrder="2"/>
      <protection hidden="1"/>
    </xf>
    <xf numFmtId="9" fontId="75" fillId="3" borderId="8" xfId="1" applyFont="1" applyFill="1" applyBorder="1" applyAlignment="1" applyProtection="1">
      <alignment horizontal="center" vertical="center" readingOrder="2"/>
      <protection hidden="1"/>
    </xf>
    <xf numFmtId="0" fontId="29" fillId="5" borderId="21" xfId="0" applyFont="1" applyFill="1" applyBorder="1" applyAlignment="1" applyProtection="1">
      <alignment horizontal="center" vertical="top" wrapText="1" readingOrder="2"/>
      <protection hidden="1"/>
    </xf>
    <xf numFmtId="0" fontId="29" fillId="5" borderId="20" xfId="0" applyFont="1" applyFill="1" applyBorder="1" applyAlignment="1" applyProtection="1">
      <alignment horizontal="center" vertical="top" wrapText="1" readingOrder="2"/>
      <protection hidden="1"/>
    </xf>
    <xf numFmtId="0" fontId="29" fillId="5" borderId="19" xfId="0" applyFont="1" applyFill="1" applyBorder="1" applyAlignment="1" applyProtection="1">
      <alignment horizontal="center" vertical="top" wrapText="1" readingOrder="2"/>
      <protection hidden="1"/>
    </xf>
    <xf numFmtId="0" fontId="57" fillId="3" borderId="7" xfId="0" applyFont="1" applyFill="1" applyBorder="1" applyAlignment="1" applyProtection="1">
      <alignment horizontal="center" vertical="center" wrapText="1"/>
      <protection hidden="1"/>
    </xf>
    <xf numFmtId="0" fontId="57" fillId="3" borderId="6" xfId="0" applyFont="1" applyFill="1" applyBorder="1" applyAlignment="1" applyProtection="1">
      <alignment horizontal="center" vertical="center" wrapText="1"/>
      <protection hidden="1"/>
    </xf>
    <xf numFmtId="0" fontId="44" fillId="3" borderId="27" xfId="0" applyFont="1" applyFill="1" applyBorder="1" applyAlignment="1" applyProtection="1">
      <alignment horizontal="center" vertical="center"/>
      <protection hidden="1"/>
    </xf>
    <xf numFmtId="0" fontId="44" fillId="3" borderId="1" xfId="0" applyFont="1" applyFill="1" applyBorder="1" applyAlignment="1" applyProtection="1">
      <alignment horizontal="center" vertical="center"/>
      <protection hidden="1"/>
    </xf>
    <xf numFmtId="0" fontId="31" fillId="3" borderId="27" xfId="0" applyFont="1" applyFill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horizontal="center" vertical="center"/>
      <protection hidden="1"/>
    </xf>
    <xf numFmtId="0" fontId="38" fillId="6" borderId="55" xfId="0" applyFont="1" applyFill="1" applyBorder="1" applyAlignment="1" applyProtection="1">
      <alignment horizontal="center" vertical="center"/>
      <protection hidden="1"/>
    </xf>
    <xf numFmtId="0" fontId="38" fillId="6" borderId="56" xfId="0" applyFont="1" applyFill="1" applyBorder="1" applyAlignment="1" applyProtection="1">
      <alignment horizontal="center" vertical="center"/>
      <protection hidden="1"/>
    </xf>
    <xf numFmtId="0" fontId="38" fillId="6" borderId="57" xfId="0" applyFont="1" applyFill="1" applyBorder="1" applyAlignment="1" applyProtection="1">
      <alignment horizontal="center" vertical="center"/>
      <protection hidden="1"/>
    </xf>
    <xf numFmtId="0" fontId="30" fillId="3" borderId="12" xfId="0" applyFont="1" applyFill="1" applyBorder="1" applyAlignment="1" applyProtection="1">
      <alignment horizontal="center" vertical="top" wrapText="1" readingOrder="2"/>
      <protection hidden="1"/>
    </xf>
    <xf numFmtId="0" fontId="30" fillId="3" borderId="11" xfId="0" applyFont="1" applyFill="1" applyBorder="1" applyAlignment="1" applyProtection="1">
      <alignment horizontal="center" vertical="top" wrapText="1" readingOrder="2"/>
      <protection hidden="1"/>
    </xf>
    <xf numFmtId="0" fontId="30" fillId="3" borderId="10" xfId="0" applyFont="1" applyFill="1" applyBorder="1" applyAlignment="1" applyProtection="1">
      <alignment horizontal="center" vertical="top" wrapText="1" readingOrder="2"/>
      <protection hidden="1"/>
    </xf>
    <xf numFmtId="0" fontId="47" fillId="4" borderId="4" xfId="0" applyFont="1" applyFill="1" applyBorder="1" applyAlignment="1" applyProtection="1">
      <alignment horizontal="right" vertical="center"/>
      <protection hidden="1"/>
    </xf>
    <xf numFmtId="0" fontId="47" fillId="4" borderId="2" xfId="0" applyFont="1" applyFill="1" applyBorder="1" applyAlignment="1" applyProtection="1">
      <alignment horizontal="right" vertical="center"/>
      <protection hidden="1"/>
    </xf>
    <xf numFmtId="0" fontId="36" fillId="5" borderId="12" xfId="0" applyFont="1" applyFill="1" applyBorder="1" applyAlignment="1" applyProtection="1">
      <alignment horizontal="right" vertical="top" wrapText="1" readingOrder="2"/>
      <protection hidden="1"/>
    </xf>
    <xf numFmtId="0" fontId="36" fillId="5" borderId="11" xfId="0" applyFont="1" applyFill="1" applyBorder="1" applyAlignment="1" applyProtection="1">
      <alignment horizontal="right" vertical="top" wrapText="1" readingOrder="2"/>
      <protection hidden="1"/>
    </xf>
    <xf numFmtId="0" fontId="36" fillId="5" borderId="10" xfId="0" applyFont="1" applyFill="1" applyBorder="1" applyAlignment="1" applyProtection="1">
      <alignment horizontal="right" vertical="top" wrapText="1" readingOrder="2"/>
      <protection hidden="1"/>
    </xf>
    <xf numFmtId="9" fontId="63" fillId="2" borderId="17" xfId="1" applyFont="1" applyFill="1" applyBorder="1" applyAlignment="1" applyProtection="1">
      <alignment horizontal="center" vertical="center" wrapText="1" readingOrder="2"/>
      <protection locked="0"/>
    </xf>
    <xf numFmtId="9" fontId="63" fillId="2" borderId="13" xfId="1" applyFont="1" applyFill="1" applyBorder="1" applyAlignment="1" applyProtection="1">
      <alignment horizontal="center" vertical="center" wrapText="1" readingOrder="2"/>
      <protection locked="0"/>
    </xf>
    <xf numFmtId="9" fontId="63" fillId="2" borderId="8" xfId="1" applyFont="1" applyFill="1" applyBorder="1" applyAlignment="1" applyProtection="1">
      <alignment horizontal="center" vertical="center" wrapText="1" readingOrder="2"/>
      <protection locked="0"/>
    </xf>
    <xf numFmtId="0" fontId="67" fillId="3" borderId="27" xfId="0" applyFont="1" applyFill="1" applyBorder="1" applyAlignment="1" applyProtection="1">
      <alignment horizontal="center" vertical="center"/>
      <protection hidden="1"/>
    </xf>
    <xf numFmtId="0" fontId="67" fillId="3" borderId="1" xfId="0" applyFont="1" applyFill="1" applyBorder="1" applyAlignment="1" applyProtection="1">
      <alignment horizontal="center" vertical="center"/>
      <protection hidden="1"/>
    </xf>
    <xf numFmtId="0" fontId="67" fillId="3" borderId="28" xfId="0" applyFont="1" applyFill="1" applyBorder="1" applyAlignment="1" applyProtection="1">
      <alignment horizontal="center" vertical="center"/>
      <protection hidden="1"/>
    </xf>
    <xf numFmtId="0" fontId="94" fillId="3" borderId="27" xfId="0" applyFont="1" applyFill="1" applyBorder="1" applyAlignment="1" applyProtection="1">
      <alignment horizontal="center" vertical="center" wrapText="1" readingOrder="1"/>
      <protection hidden="1"/>
    </xf>
    <xf numFmtId="0" fontId="94" fillId="3" borderId="26" xfId="0" applyFont="1" applyFill="1" applyBorder="1" applyAlignment="1" applyProtection="1">
      <alignment horizontal="center" vertical="center" wrapText="1" readingOrder="1"/>
      <protection hidden="1"/>
    </xf>
    <xf numFmtId="0" fontId="94" fillId="3" borderId="7" xfId="0" applyFont="1" applyFill="1" applyBorder="1" applyAlignment="1" applyProtection="1">
      <alignment horizontal="center" vertical="center" wrapText="1" readingOrder="1"/>
      <protection hidden="1"/>
    </xf>
    <xf numFmtId="0" fontId="3" fillId="2" borderId="3" xfId="0" applyFont="1" applyFill="1" applyBorder="1" applyAlignment="1" applyProtection="1">
      <alignment horizontal="right" vertical="top" wrapText="1"/>
    </xf>
    <xf numFmtId="0" fontId="3" fillId="2" borderId="2" xfId="0" applyFont="1" applyFill="1" applyBorder="1" applyAlignment="1" applyProtection="1">
      <alignment horizontal="right" vertical="top" wrapText="1"/>
    </xf>
    <xf numFmtId="0" fontId="27" fillId="16" borderId="1" xfId="0" applyFont="1" applyFill="1" applyBorder="1" applyAlignment="1" applyProtection="1">
      <alignment horizontal="right" vertical="top" readingOrder="2"/>
      <protection hidden="1"/>
    </xf>
    <xf numFmtId="0" fontId="56" fillId="3" borderId="12" xfId="0" applyFont="1" applyFill="1" applyBorder="1" applyAlignment="1" applyProtection="1">
      <alignment horizontal="center" vertical="top" wrapText="1" readingOrder="2"/>
      <protection hidden="1"/>
    </xf>
    <xf numFmtId="0" fontId="56" fillId="3" borderId="11" xfId="0" applyFont="1" applyFill="1" applyBorder="1" applyAlignment="1" applyProtection="1">
      <alignment horizontal="center" vertical="top" wrapText="1" readingOrder="2"/>
      <protection hidden="1"/>
    </xf>
    <xf numFmtId="0" fontId="56" fillId="3" borderId="10" xfId="0" applyFont="1" applyFill="1" applyBorder="1" applyAlignment="1" applyProtection="1">
      <alignment horizontal="center" vertical="top" wrapText="1" readingOrder="2"/>
      <protection hidden="1"/>
    </xf>
    <xf numFmtId="0" fontId="56" fillId="3" borderId="16" xfId="0" applyFont="1" applyFill="1" applyBorder="1" applyAlignment="1" applyProtection="1">
      <alignment horizontal="center" vertical="top" wrapText="1" readingOrder="2"/>
      <protection hidden="1"/>
    </xf>
    <xf numFmtId="0" fontId="56" fillId="3" borderId="15" xfId="0" applyFont="1" applyFill="1" applyBorder="1" applyAlignment="1" applyProtection="1">
      <alignment horizontal="center" vertical="top" wrapText="1" readingOrder="2"/>
      <protection hidden="1"/>
    </xf>
    <xf numFmtId="0" fontId="56" fillId="3" borderId="14" xfId="0" applyFont="1" applyFill="1" applyBorder="1" applyAlignment="1" applyProtection="1">
      <alignment horizontal="center" vertical="top" wrapText="1" readingOrder="2"/>
      <protection hidden="1"/>
    </xf>
    <xf numFmtId="0" fontId="56" fillId="3" borderId="21" xfId="0" applyFont="1" applyFill="1" applyBorder="1" applyAlignment="1" applyProtection="1">
      <alignment horizontal="center" wrapText="1" readingOrder="2"/>
      <protection hidden="1"/>
    </xf>
    <xf numFmtId="0" fontId="56" fillId="3" borderId="20" xfId="0" applyFont="1" applyFill="1" applyBorder="1" applyAlignment="1" applyProtection="1">
      <alignment horizontal="center" wrapText="1" readingOrder="2"/>
      <protection hidden="1"/>
    </xf>
    <xf numFmtId="0" fontId="56" fillId="3" borderId="19" xfId="0" applyFont="1" applyFill="1" applyBorder="1" applyAlignment="1" applyProtection="1">
      <alignment horizontal="center" wrapText="1" readingOrder="2"/>
      <protection hidden="1"/>
    </xf>
    <xf numFmtId="0" fontId="54" fillId="3" borderId="4" xfId="0" applyFont="1" applyFill="1" applyBorder="1" applyAlignment="1" applyProtection="1">
      <alignment horizontal="center" vertical="top"/>
      <protection hidden="1"/>
    </xf>
    <xf numFmtId="0" fontId="54" fillId="3" borderId="3" xfId="0" applyFont="1" applyFill="1" applyBorder="1" applyAlignment="1" applyProtection="1">
      <alignment horizontal="center" vertical="top"/>
      <protection hidden="1"/>
    </xf>
    <xf numFmtId="0" fontId="54" fillId="3" borderId="2" xfId="0" applyFont="1" applyFill="1" applyBorder="1" applyAlignment="1" applyProtection="1">
      <alignment horizontal="center" vertical="top"/>
      <protection hidden="1"/>
    </xf>
    <xf numFmtId="0" fontId="30" fillId="3" borderId="21" xfId="0" applyFont="1" applyFill="1" applyBorder="1" applyAlignment="1" applyProtection="1">
      <alignment horizontal="center" vertical="top" wrapText="1" readingOrder="2"/>
      <protection hidden="1"/>
    </xf>
    <xf numFmtId="0" fontId="30" fillId="3" borderId="20" xfId="0" applyFont="1" applyFill="1" applyBorder="1" applyAlignment="1" applyProtection="1">
      <alignment horizontal="center" vertical="top" wrapText="1" readingOrder="2"/>
      <protection hidden="1"/>
    </xf>
    <xf numFmtId="0" fontId="30" fillId="3" borderId="19" xfId="0" applyFont="1" applyFill="1" applyBorder="1" applyAlignment="1" applyProtection="1">
      <alignment horizontal="center" vertical="top" wrapText="1" readingOrder="2"/>
      <protection hidden="1"/>
    </xf>
    <xf numFmtId="0" fontId="30" fillId="3" borderId="16" xfId="0" applyFont="1" applyFill="1" applyBorder="1" applyAlignment="1" applyProtection="1">
      <alignment horizontal="center" vertical="top" wrapText="1" readingOrder="2"/>
      <protection hidden="1"/>
    </xf>
    <xf numFmtId="0" fontId="30" fillId="3" borderId="15" xfId="0" applyFont="1" applyFill="1" applyBorder="1" applyAlignment="1" applyProtection="1">
      <alignment horizontal="center" vertical="top" wrapText="1" readingOrder="2"/>
      <protection hidden="1"/>
    </xf>
    <xf numFmtId="0" fontId="30" fillId="3" borderId="14" xfId="0" applyFont="1" applyFill="1" applyBorder="1" applyAlignment="1" applyProtection="1">
      <alignment horizontal="center" vertical="top" wrapText="1" readingOrder="2"/>
      <protection hidden="1"/>
    </xf>
    <xf numFmtId="0" fontId="56" fillId="3" borderId="21" xfId="0" applyFont="1" applyFill="1" applyBorder="1" applyAlignment="1" applyProtection="1">
      <alignment horizontal="right" vertical="center" wrapText="1" readingOrder="2"/>
      <protection hidden="1"/>
    </xf>
    <xf numFmtId="0" fontId="56" fillId="3" borderId="20" xfId="0" applyFont="1" applyFill="1" applyBorder="1" applyAlignment="1" applyProtection="1">
      <alignment horizontal="right" vertical="center" wrapText="1" readingOrder="2"/>
      <protection hidden="1"/>
    </xf>
    <xf numFmtId="0" fontId="56" fillId="3" borderId="19" xfId="0" applyFont="1" applyFill="1" applyBorder="1" applyAlignment="1" applyProtection="1">
      <alignment horizontal="right" vertical="center" wrapText="1" readingOrder="2"/>
      <protection hidden="1"/>
    </xf>
    <xf numFmtId="0" fontId="24" fillId="16" borderId="1" xfId="0" applyFont="1" applyFill="1" applyBorder="1" applyAlignment="1" applyProtection="1">
      <alignment horizontal="left"/>
      <protection hidden="1"/>
    </xf>
    <xf numFmtId="0" fontId="66" fillId="3" borderId="27" xfId="0" applyFont="1" applyFill="1" applyBorder="1" applyAlignment="1" applyProtection="1">
      <alignment horizontal="center" vertical="center" wrapText="1" readingOrder="1"/>
      <protection hidden="1"/>
    </xf>
    <xf numFmtId="0" fontId="66" fillId="3" borderId="26" xfId="0" applyFont="1" applyFill="1" applyBorder="1" applyAlignment="1" applyProtection="1">
      <alignment horizontal="center" vertical="center" wrapText="1" readingOrder="1"/>
      <protection hidden="1"/>
    </xf>
    <xf numFmtId="0" fontId="66" fillId="3" borderId="7" xfId="0" applyFont="1" applyFill="1" applyBorder="1" applyAlignment="1" applyProtection="1">
      <alignment horizontal="center" vertical="center" wrapText="1" readingOrder="1"/>
      <protection hidden="1"/>
    </xf>
    <xf numFmtId="9" fontId="64" fillId="2" borderId="17" xfId="1" applyFont="1" applyFill="1" applyBorder="1" applyAlignment="1" applyProtection="1">
      <alignment horizontal="center" vertical="center" wrapText="1" readingOrder="2"/>
      <protection locked="0"/>
    </xf>
    <xf numFmtId="9" fontId="64" fillId="2" borderId="13" xfId="1" applyFont="1" applyFill="1" applyBorder="1" applyAlignment="1" applyProtection="1">
      <alignment horizontal="center" vertical="center" wrapText="1" readingOrder="2"/>
      <protection locked="0"/>
    </xf>
    <xf numFmtId="9" fontId="64" fillId="2" borderId="8" xfId="1" applyFont="1" applyFill="1" applyBorder="1" applyAlignment="1" applyProtection="1">
      <alignment horizontal="center" vertical="center" wrapText="1" readingOrder="2"/>
      <protection locked="0"/>
    </xf>
    <xf numFmtId="0" fontId="69" fillId="3" borderId="17" xfId="0" applyFont="1" applyFill="1" applyBorder="1" applyAlignment="1" applyProtection="1">
      <alignment horizontal="center" vertical="center"/>
      <protection hidden="1"/>
    </xf>
    <xf numFmtId="0" fontId="69" fillId="3" borderId="13" xfId="0" applyFont="1" applyFill="1" applyBorder="1" applyAlignment="1" applyProtection="1">
      <alignment horizontal="center" vertical="center"/>
      <protection hidden="1"/>
    </xf>
    <xf numFmtId="0" fontId="69" fillId="3" borderId="8" xfId="0" applyFont="1" applyFill="1" applyBorder="1" applyAlignment="1" applyProtection="1">
      <alignment horizontal="center" vertical="center"/>
      <protection hidden="1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 wrapText="1" readingOrder="1"/>
      <protection locked="0"/>
    </xf>
    <xf numFmtId="0" fontId="16" fillId="3" borderId="8" xfId="0" applyFont="1" applyFill="1" applyBorder="1" applyAlignment="1" applyProtection="1">
      <alignment horizontal="center" vertical="center" wrapText="1" readingOrder="1"/>
      <protection locked="0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 wrapText="1" readingOrder="1"/>
      <protection locked="0"/>
    </xf>
    <xf numFmtId="0" fontId="19" fillId="3" borderId="3" xfId="0" applyFont="1" applyFill="1" applyBorder="1" applyAlignment="1" applyProtection="1">
      <alignment horizontal="center" vertical="center" wrapText="1" readingOrder="1"/>
      <protection locked="0"/>
    </xf>
    <xf numFmtId="0" fontId="19" fillId="3" borderId="2" xfId="0" applyFont="1" applyFill="1" applyBorder="1" applyAlignment="1" applyProtection="1">
      <alignment horizontal="center" vertical="center" wrapText="1" readingOrder="1"/>
      <protection locked="0"/>
    </xf>
    <xf numFmtId="0" fontId="56" fillId="3" borderId="21" xfId="0" applyFont="1" applyFill="1" applyBorder="1" applyAlignment="1" applyProtection="1">
      <alignment horizontal="center" vertical="top" wrapText="1" readingOrder="2"/>
      <protection hidden="1"/>
    </xf>
    <xf numFmtId="0" fontId="56" fillId="3" borderId="20" xfId="0" applyFont="1" applyFill="1" applyBorder="1" applyAlignment="1" applyProtection="1">
      <alignment horizontal="center" vertical="top" wrapText="1" readingOrder="2"/>
      <protection hidden="1"/>
    </xf>
    <xf numFmtId="0" fontId="56" fillId="3" borderId="19" xfId="0" applyFont="1" applyFill="1" applyBorder="1" applyAlignment="1" applyProtection="1">
      <alignment horizontal="center" vertical="top" wrapText="1" readingOrder="2"/>
      <protection hidden="1"/>
    </xf>
    <xf numFmtId="0" fontId="69" fillId="3" borderId="7" xfId="0" applyFont="1" applyFill="1" applyBorder="1" applyAlignment="1" applyProtection="1">
      <alignment horizontal="center" vertical="center" wrapText="1" readingOrder="1"/>
      <protection hidden="1"/>
    </xf>
    <xf numFmtId="0" fontId="69" fillId="3" borderId="6" xfId="0" applyFont="1" applyFill="1" applyBorder="1" applyAlignment="1" applyProtection="1">
      <alignment horizontal="center" vertical="center" wrapText="1" readingOrder="1"/>
      <protection hidden="1"/>
    </xf>
    <xf numFmtId="0" fontId="69" fillId="3" borderId="5" xfId="0" applyFont="1" applyFill="1" applyBorder="1" applyAlignment="1" applyProtection="1">
      <alignment horizontal="center" vertical="center" wrapText="1" readingOrder="1"/>
      <protection hidden="1"/>
    </xf>
    <xf numFmtId="0" fontId="72" fillId="3" borderId="7" xfId="0" applyFont="1" applyFill="1" applyBorder="1" applyAlignment="1" applyProtection="1">
      <alignment horizontal="center" vertical="top"/>
      <protection hidden="1"/>
    </xf>
    <xf numFmtId="0" fontId="72" fillId="3" borderId="5" xfId="0" applyFont="1" applyFill="1" applyBorder="1" applyAlignment="1" applyProtection="1">
      <alignment horizontal="center" vertical="top"/>
      <protection hidden="1"/>
    </xf>
    <xf numFmtId="0" fontId="8" fillId="16" borderId="6" xfId="0" applyFont="1" applyFill="1" applyBorder="1" applyAlignment="1" applyProtection="1">
      <alignment horizontal="center" vertical="center" wrapText="1" readingOrder="2"/>
      <protection hidden="1"/>
    </xf>
    <xf numFmtId="0" fontId="8" fillId="16" borderId="5" xfId="0" applyFont="1" applyFill="1" applyBorder="1" applyAlignment="1" applyProtection="1">
      <alignment horizontal="center" vertical="center" wrapText="1" readingOrder="2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2" fontId="48" fillId="4" borderId="4" xfId="0" applyNumberFormat="1" applyFont="1" applyFill="1" applyBorder="1" applyAlignment="1" applyProtection="1">
      <alignment horizontal="center" vertical="center"/>
      <protection hidden="1"/>
    </xf>
    <xf numFmtId="2" fontId="48" fillId="4" borderId="2" xfId="0" applyNumberFormat="1" applyFont="1" applyFill="1" applyBorder="1" applyAlignment="1" applyProtection="1">
      <alignment horizontal="center" vertical="center"/>
      <protection hidden="1"/>
    </xf>
    <xf numFmtId="0" fontId="46" fillId="5" borderId="21" xfId="0" applyFont="1" applyFill="1" applyBorder="1" applyAlignment="1" applyProtection="1">
      <alignment horizontal="right" vertical="center" wrapText="1" readingOrder="2"/>
      <protection hidden="1"/>
    </xf>
    <xf numFmtId="0" fontId="46" fillId="5" borderId="20" xfId="0" applyFont="1" applyFill="1" applyBorder="1" applyAlignment="1" applyProtection="1">
      <alignment horizontal="right" vertical="center" wrapText="1" readingOrder="2"/>
      <protection hidden="1"/>
    </xf>
    <xf numFmtId="0" fontId="46" fillId="5" borderId="19" xfId="0" applyFont="1" applyFill="1" applyBorder="1" applyAlignment="1" applyProtection="1">
      <alignment horizontal="right" vertical="center" wrapText="1" readingOrder="2"/>
      <protection hidden="1"/>
    </xf>
    <xf numFmtId="0" fontId="81" fillId="2" borderId="4" xfId="0" applyFont="1" applyFill="1" applyBorder="1" applyAlignment="1" applyProtection="1">
      <alignment horizontal="justify" vertical="top" wrapText="1"/>
    </xf>
    <xf numFmtId="0" fontId="81" fillId="2" borderId="3" xfId="0" applyFont="1" applyFill="1" applyBorder="1" applyAlignment="1" applyProtection="1">
      <alignment horizontal="justify" vertical="top" wrapText="1"/>
    </xf>
    <xf numFmtId="0" fontId="81" fillId="2" borderId="2" xfId="0" applyFont="1" applyFill="1" applyBorder="1" applyAlignment="1" applyProtection="1">
      <alignment horizontal="justify" vertical="top" wrapText="1"/>
    </xf>
    <xf numFmtId="0" fontId="34" fillId="5" borderId="3" xfId="0" applyFont="1" applyFill="1" applyBorder="1" applyAlignment="1" applyProtection="1">
      <alignment horizontal="center" vertical="center" wrapText="1"/>
      <protection hidden="1"/>
    </xf>
    <xf numFmtId="0" fontId="25" fillId="16" borderId="27" xfId="0" applyFont="1" applyFill="1" applyBorder="1" applyAlignment="1" applyProtection="1">
      <alignment horizontal="center" vertical="center" wrapText="1"/>
      <protection locked="0"/>
    </xf>
    <xf numFmtId="0" fontId="25" fillId="16" borderId="28" xfId="0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  <protection hidden="1"/>
    </xf>
    <xf numFmtId="0" fontId="45" fillId="5" borderId="3" xfId="0" applyFont="1" applyFill="1" applyBorder="1" applyAlignment="1" applyProtection="1">
      <alignment horizontal="center" vertical="center" wrapText="1"/>
      <protection hidden="1"/>
    </xf>
    <xf numFmtId="0" fontId="25" fillId="16" borderId="4" xfId="0" applyFont="1" applyFill="1" applyBorder="1" applyAlignment="1" applyProtection="1">
      <alignment horizontal="center" vertical="center" wrapText="1"/>
      <protection locked="0"/>
    </xf>
    <xf numFmtId="0" fontId="25" fillId="16" borderId="2" xfId="0" applyFont="1" applyFill="1" applyBorder="1" applyAlignment="1" applyProtection="1">
      <alignment horizontal="center" vertical="center" wrapText="1"/>
      <protection locked="0"/>
    </xf>
    <xf numFmtId="0" fontId="70" fillId="3" borderId="7" xfId="0" applyFont="1" applyFill="1" applyBorder="1" applyAlignment="1" applyProtection="1">
      <alignment horizontal="center" vertical="center"/>
      <protection hidden="1"/>
    </xf>
    <xf numFmtId="0" fontId="70" fillId="3" borderId="6" xfId="0" applyFont="1" applyFill="1" applyBorder="1" applyAlignment="1" applyProtection="1">
      <alignment horizontal="center" vertical="center"/>
      <protection hidden="1"/>
    </xf>
    <xf numFmtId="0" fontId="70" fillId="3" borderId="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1164165</xdr:colOff>
      <xdr:row>49</xdr:row>
      <xdr:rowOff>58420</xdr:rowOff>
    </xdr:from>
    <xdr:to>
      <xdr:col>8</xdr:col>
      <xdr:colOff>1677243</xdr:colOff>
      <xdr:row>49</xdr:row>
      <xdr:rowOff>923926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640080</xdr:colOff>
      <xdr:row>0</xdr:row>
      <xdr:rowOff>168594</xdr:rowOff>
    </xdr:from>
    <xdr:to>
      <xdr:col>8</xdr:col>
      <xdr:colOff>1564639</xdr:colOff>
      <xdr:row>0</xdr:row>
      <xdr:rowOff>1003936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1</xdr:colOff>
      <xdr:row>0</xdr:row>
      <xdr:rowOff>23814</xdr:rowOff>
    </xdr:from>
    <xdr:ext cx="3166533" cy="1534053"/>
    <xdr:pic>
      <xdr:nvPicPr>
        <xdr:cNvPr id="6" name="صورة 5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333733" y="23814"/>
          <a:ext cx="3166533" cy="1534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8465</xdr:colOff>
      <xdr:row>49</xdr:row>
      <xdr:rowOff>7937</xdr:rowOff>
    </xdr:from>
    <xdr:ext cx="3213706" cy="1254805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7106515" y="33906051"/>
          <a:ext cx="3213706" cy="125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2353732</xdr:colOff>
      <xdr:row>0</xdr:row>
      <xdr:rowOff>15239</xdr:rowOff>
    </xdr:from>
    <xdr:to>
      <xdr:col>8</xdr:col>
      <xdr:colOff>2046514</xdr:colOff>
      <xdr:row>0</xdr:row>
      <xdr:rowOff>1540932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0915" y="15239"/>
          <a:ext cx="3894668" cy="1525693"/>
        </a:xfrm>
        <a:prstGeom prst="rect">
          <a:avLst/>
        </a:prstGeom>
      </xdr:spPr>
    </xdr:pic>
    <xdr:clientData/>
  </xdr:twoCellAnchor>
  <xdr:twoCellAnchor editAs="oneCell">
    <xdr:from>
      <xdr:col>7</xdr:col>
      <xdr:colOff>270935</xdr:colOff>
      <xdr:row>49</xdr:row>
      <xdr:rowOff>0</xdr:rowOff>
    </xdr:from>
    <xdr:to>
      <xdr:col>8</xdr:col>
      <xdr:colOff>2024744</xdr:colOff>
      <xdr:row>49</xdr:row>
      <xdr:rowOff>1219199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82686" y="33898114"/>
          <a:ext cx="3234265" cy="1219199"/>
        </a:xfrm>
        <a:prstGeom prst="rect">
          <a:avLst/>
        </a:prstGeom>
      </xdr:spPr>
    </xdr:pic>
    <xdr:clientData/>
  </xdr:twoCellAnchor>
  <xdr:twoCellAnchor>
    <xdr:from>
      <xdr:col>6</xdr:col>
      <xdr:colOff>838201</xdr:colOff>
      <xdr:row>15</xdr:row>
      <xdr:rowOff>34878</xdr:rowOff>
    </xdr:from>
    <xdr:to>
      <xdr:col>7</xdr:col>
      <xdr:colOff>156554</xdr:colOff>
      <xdr:row>15</xdr:row>
      <xdr:rowOff>736600</xdr:rowOff>
    </xdr:to>
    <xdr:sp macro="" textlink="">
      <xdr:nvSpPr>
        <xdr:cNvPr id="13" name="سهم إلى اليمي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221436</xdr:colOff>
      <xdr:row>54</xdr:row>
      <xdr:rowOff>100298</xdr:rowOff>
    </xdr:from>
    <xdr:to>
      <xdr:col>7</xdr:col>
      <xdr:colOff>1388533</xdr:colOff>
      <xdr:row>54</xdr:row>
      <xdr:rowOff>474133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0"/>
            <a:t>التقدير   </a:t>
          </a:r>
          <a:endParaRPr lang="en-US" sz="2400" b="0"/>
        </a:p>
      </xdr:txBody>
    </xdr:sp>
    <xdr:clientData/>
  </xdr:twoCellAnchor>
  <xdr:twoCellAnchor>
    <xdr:from>
      <xdr:col>0</xdr:col>
      <xdr:colOff>101600</xdr:colOff>
      <xdr:row>138</xdr:row>
      <xdr:rowOff>50800</xdr:rowOff>
    </xdr:from>
    <xdr:to>
      <xdr:col>8</xdr:col>
      <xdr:colOff>279400</xdr:colOff>
      <xdr:row>161</xdr:row>
      <xdr:rowOff>87086</xdr:rowOff>
    </xdr:to>
    <xdr:sp macro="" textlink="">
      <xdr:nvSpPr>
        <xdr:cNvPr id="17" name="TextBox 16" title="ملاحظة هامة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ctr" rtl="1"/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X.5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lang="ar-SA" sz="3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rtl="1"/>
          <a:endParaRPr lang="ar-SA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100</xdr:row>
      <xdr:rowOff>7937</xdr:rowOff>
    </xdr:from>
    <xdr:ext cx="2929467" cy="1448329"/>
    <xdr:pic>
      <xdr:nvPicPr>
        <xdr:cNvPr id="20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570800" y="66928470"/>
          <a:ext cx="2929467" cy="1448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389468</xdr:colOff>
      <xdr:row>100</xdr:row>
      <xdr:rowOff>45720</xdr:rowOff>
    </xdr:from>
    <xdr:to>
      <xdr:col>8</xdr:col>
      <xdr:colOff>2068287</xdr:colOff>
      <xdr:row>100</xdr:row>
      <xdr:rowOff>1439334</xdr:rowOff>
    </xdr:to>
    <xdr:pic>
      <xdr:nvPicPr>
        <xdr:cNvPr id="21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39143" y="67167034"/>
          <a:ext cx="3159275" cy="1393614"/>
        </a:xfrm>
        <a:prstGeom prst="rect">
          <a:avLst/>
        </a:prstGeom>
      </xdr:spPr>
    </xdr:pic>
    <xdr:clientData/>
  </xdr:twoCellAnchor>
  <xdr:twoCellAnchor>
    <xdr:from>
      <xdr:col>2</xdr:col>
      <xdr:colOff>1388776</xdr:colOff>
      <xdr:row>0</xdr:row>
      <xdr:rowOff>1012906</xdr:rowOff>
    </xdr:from>
    <xdr:to>
      <xdr:col>4</xdr:col>
      <xdr:colOff>299962</xdr:colOff>
      <xdr:row>1</xdr:row>
      <xdr:rowOff>84667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/>
            <a:t>نموذج (1) </a:t>
          </a:r>
          <a:r>
            <a:rPr lang="en-US" sz="3200"/>
            <a:t>Form</a:t>
          </a:r>
        </a:p>
      </xdr:txBody>
    </xdr:sp>
    <xdr:clientData/>
  </xdr:twoCellAnchor>
  <xdr:twoCellAnchor>
    <xdr:from>
      <xdr:col>3</xdr:col>
      <xdr:colOff>25401</xdr:colOff>
      <xdr:row>100</xdr:row>
      <xdr:rowOff>889000</xdr:rowOff>
    </xdr:from>
    <xdr:to>
      <xdr:col>4</xdr:col>
      <xdr:colOff>1073576</xdr:colOff>
      <xdr:row>101</xdr:row>
      <xdr:rowOff>59266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996137824" y="74345800"/>
          <a:ext cx="3638975" cy="668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/>
            <a:t>نموذج (3) </a:t>
          </a:r>
          <a:r>
            <a:rPr lang="en-US" sz="3500"/>
            <a:t> Form</a:t>
          </a:r>
        </a:p>
      </xdr:txBody>
    </xdr:sp>
    <xdr:clientData/>
  </xdr:twoCellAnchor>
  <xdr:twoCellAnchor>
    <xdr:from>
      <xdr:col>4</xdr:col>
      <xdr:colOff>101600</xdr:colOff>
      <xdr:row>17</xdr:row>
      <xdr:rowOff>939799</xdr:rowOff>
    </xdr:from>
    <xdr:to>
      <xdr:col>7</xdr:col>
      <xdr:colOff>762000</xdr:colOff>
      <xdr:row>17</xdr:row>
      <xdr:rowOff>1513840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3</xdr:col>
      <xdr:colOff>1349828</xdr:colOff>
      <xdr:row>18</xdr:row>
      <xdr:rowOff>239486</xdr:rowOff>
    </xdr:from>
    <xdr:to>
      <xdr:col>6</xdr:col>
      <xdr:colOff>2661558</xdr:colOff>
      <xdr:row>19</xdr:row>
      <xdr:rowOff>220437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1520483</xdr:colOff>
      <xdr:row>19</xdr:row>
      <xdr:rowOff>280103</xdr:rowOff>
    </xdr:from>
    <xdr:to>
      <xdr:col>7</xdr:col>
      <xdr:colOff>1137557</xdr:colOff>
      <xdr:row>20</xdr:row>
      <xdr:rowOff>133349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987550329" y="14932274"/>
          <a:ext cx="9675474" cy="57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2141496</xdr:colOff>
      <xdr:row>20</xdr:row>
      <xdr:rowOff>226473</xdr:rowOff>
    </xdr:from>
    <xdr:to>
      <xdr:col>7</xdr:col>
      <xdr:colOff>631371</xdr:colOff>
      <xdr:row>21</xdr:row>
      <xdr:rowOff>84365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4881640</xdr:colOff>
      <xdr:row>0</xdr:row>
      <xdr:rowOff>523966</xdr:rowOff>
    </xdr:from>
    <xdr:to>
      <xdr:col>6</xdr:col>
      <xdr:colOff>370115</xdr:colOff>
      <xdr:row>0</xdr:row>
      <xdr:rowOff>1240971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991039200" y="523966"/>
          <a:ext cx="12557275" cy="7170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Employee Performance Covenant- Supervisory Position (2020)</a:t>
          </a:r>
        </a:p>
      </xdr:txBody>
    </xdr:sp>
    <xdr:clientData/>
  </xdr:twoCellAnchor>
  <xdr:twoCellAnchor>
    <xdr:from>
      <xdr:col>8</xdr:col>
      <xdr:colOff>174172</xdr:colOff>
      <xdr:row>5</xdr:row>
      <xdr:rowOff>423929</xdr:rowOff>
    </xdr:from>
    <xdr:to>
      <xdr:col>8</xdr:col>
      <xdr:colOff>2111829</xdr:colOff>
      <xdr:row>6</xdr:row>
      <xdr:rowOff>108857</xdr:rowOff>
    </xdr:to>
    <xdr:sp macro="" textlink="">
      <xdr:nvSpPr>
        <xdr:cNvPr id="31" name="TextBox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800" b="1"/>
            <a:t>Targeted</a:t>
          </a:r>
          <a:r>
            <a:rPr lang="en-US" sz="2800" b="1" baseline="0"/>
            <a:t> output</a:t>
          </a:r>
          <a:endParaRPr lang="en-US" sz="2800" b="1"/>
        </a:p>
      </xdr:txBody>
    </xdr:sp>
    <xdr:clientData/>
  </xdr:twoCellAnchor>
  <xdr:twoCellAnchor>
    <xdr:from>
      <xdr:col>6</xdr:col>
      <xdr:colOff>391887</xdr:colOff>
      <xdr:row>5</xdr:row>
      <xdr:rowOff>501320</xdr:rowOff>
    </xdr:from>
    <xdr:to>
      <xdr:col>6</xdr:col>
      <xdr:colOff>2411158</xdr:colOff>
      <xdr:row>5</xdr:row>
      <xdr:rowOff>1349829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2400" b="1"/>
        </a:p>
      </xdr:txBody>
    </xdr:sp>
    <xdr:clientData/>
  </xdr:twoCellAnchor>
  <xdr:twoCellAnchor>
    <xdr:from>
      <xdr:col>6</xdr:col>
      <xdr:colOff>2565023</xdr:colOff>
      <xdr:row>5</xdr:row>
      <xdr:rowOff>746929</xdr:rowOff>
    </xdr:from>
    <xdr:to>
      <xdr:col>8</xdr:col>
      <xdr:colOff>87087</xdr:colOff>
      <xdr:row>6</xdr:row>
      <xdr:rowOff>130628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7</xdr:col>
      <xdr:colOff>1462314</xdr:colOff>
      <xdr:row>17</xdr:row>
      <xdr:rowOff>607801</xdr:rowOff>
    </xdr:from>
    <xdr:to>
      <xdr:col>8</xdr:col>
      <xdr:colOff>2006257</xdr:colOff>
      <xdr:row>17</xdr:row>
      <xdr:rowOff>1524000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300" b="1"/>
            <a:t>Choose required level</a:t>
          </a:r>
        </a:p>
        <a:p>
          <a:pPr algn="ctr" rtl="1"/>
          <a:endParaRPr lang="en-US" sz="2300" b="1"/>
        </a:p>
      </xdr:txBody>
    </xdr:sp>
    <xdr:clientData/>
  </xdr:twoCellAnchor>
  <xdr:twoCellAnchor>
    <xdr:from>
      <xdr:col>2</xdr:col>
      <xdr:colOff>751840</xdr:colOff>
      <xdr:row>21</xdr:row>
      <xdr:rowOff>209127</xdr:rowOff>
    </xdr:from>
    <xdr:to>
      <xdr:col>7</xdr:col>
      <xdr:colOff>580482</xdr:colOff>
      <xdr:row>22</xdr:row>
      <xdr:rowOff>171027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2</xdr:col>
      <xdr:colOff>1959430</xdr:colOff>
      <xdr:row>23</xdr:row>
      <xdr:rowOff>298177</xdr:rowOff>
    </xdr:from>
    <xdr:to>
      <xdr:col>8</xdr:col>
      <xdr:colOff>108858</xdr:colOff>
      <xdr:row>23</xdr:row>
      <xdr:rowOff>674915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2</xdr:col>
      <xdr:colOff>2046515</xdr:colOff>
      <xdr:row>22</xdr:row>
      <xdr:rowOff>589159</xdr:rowOff>
    </xdr:from>
    <xdr:to>
      <xdr:col>8</xdr:col>
      <xdr:colOff>214993</xdr:colOff>
      <xdr:row>22</xdr:row>
      <xdr:rowOff>1001487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2</xdr:col>
      <xdr:colOff>76200</xdr:colOff>
      <xdr:row>17</xdr:row>
      <xdr:rowOff>482600</xdr:rowOff>
    </xdr:from>
    <xdr:to>
      <xdr:col>2</xdr:col>
      <xdr:colOff>2057400</xdr:colOff>
      <xdr:row>17</xdr:row>
      <xdr:rowOff>1447799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1654629</xdr:colOff>
      <xdr:row>23</xdr:row>
      <xdr:rowOff>694265</xdr:rowOff>
    </xdr:from>
    <xdr:to>
      <xdr:col>6</xdr:col>
      <xdr:colOff>1867988</xdr:colOff>
      <xdr:row>24</xdr:row>
      <xdr:rowOff>566057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2400" b="1">
              <a:cs typeface="+mn-cs"/>
            </a:rPr>
            <a:t>يستخدم التواصل المكتوب الواضح والفعال</a:t>
          </a:r>
          <a:endParaRPr lang="en-US" sz="2400" b="1">
            <a:cs typeface="+mn-cs"/>
          </a:endParaRPr>
        </a:p>
      </xdr:txBody>
    </xdr:sp>
    <xdr:clientData/>
  </xdr:twoCellAnchor>
  <xdr:twoCellAnchor>
    <xdr:from>
      <xdr:col>4</xdr:col>
      <xdr:colOff>52265</xdr:colOff>
      <xdr:row>25</xdr:row>
      <xdr:rowOff>338514</xdr:rowOff>
    </xdr:from>
    <xdr:to>
      <xdr:col>6</xdr:col>
      <xdr:colOff>1915887</xdr:colOff>
      <xdr:row>26</xdr:row>
      <xdr:rowOff>43542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/>
  </xdr:twoCellAnchor>
  <xdr:twoCellAnchor>
    <xdr:from>
      <xdr:col>4</xdr:col>
      <xdr:colOff>1436914</xdr:colOff>
      <xdr:row>26</xdr:row>
      <xdr:rowOff>271236</xdr:rowOff>
    </xdr:from>
    <xdr:to>
      <xdr:col>6</xdr:col>
      <xdr:colOff>1045029</xdr:colOff>
      <xdr:row>27</xdr:row>
      <xdr:rowOff>65316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/>
  </xdr:twoCellAnchor>
  <xdr:twoCellAnchor>
    <xdr:from>
      <xdr:col>3</xdr:col>
      <xdr:colOff>662095</xdr:colOff>
      <xdr:row>27</xdr:row>
      <xdr:rowOff>224123</xdr:rowOff>
    </xdr:from>
    <xdr:to>
      <xdr:col>7</xdr:col>
      <xdr:colOff>1009650</xdr:colOff>
      <xdr:row>28</xdr:row>
      <xdr:rowOff>57150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Able to prioritize work and manage multiple tasks according to their priority</a:t>
          </a:r>
        </a:p>
      </xdr:txBody>
    </xdr:sp>
    <xdr:clientData/>
  </xdr:twoCellAnchor>
  <xdr:twoCellAnchor>
    <xdr:from>
      <xdr:col>2</xdr:col>
      <xdr:colOff>1625601</xdr:colOff>
      <xdr:row>28</xdr:row>
      <xdr:rowOff>305978</xdr:rowOff>
    </xdr:from>
    <xdr:to>
      <xdr:col>7</xdr:col>
      <xdr:colOff>1129454</xdr:colOff>
      <xdr:row>29</xdr:row>
      <xdr:rowOff>101600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1073574</xdr:colOff>
      <xdr:row>29</xdr:row>
      <xdr:rowOff>277709</xdr:rowOff>
    </xdr:from>
    <xdr:to>
      <xdr:col>7</xdr:col>
      <xdr:colOff>533400</xdr:colOff>
      <xdr:row>29</xdr:row>
      <xdr:rowOff>628651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Initiative to accomplish tasks without  guidance from supervisor </a:t>
          </a:r>
        </a:p>
      </xdr:txBody>
    </xdr:sp>
    <xdr:clientData/>
  </xdr:twoCellAnchor>
  <xdr:twoCellAnchor>
    <xdr:from>
      <xdr:col>5</xdr:col>
      <xdr:colOff>406400</xdr:colOff>
      <xdr:row>30</xdr:row>
      <xdr:rowOff>39642</xdr:rowOff>
    </xdr:from>
    <xdr:to>
      <xdr:col>8</xdr:col>
      <xdr:colOff>238760</xdr:colOff>
      <xdr:row>31</xdr:row>
      <xdr:rowOff>76200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Exercise self-learning &amp; self-development </a:t>
          </a:r>
        </a:p>
      </xdr:txBody>
    </xdr:sp>
    <xdr:clientData/>
  </xdr:twoCellAnchor>
  <xdr:twoCellAnchor>
    <xdr:from>
      <xdr:col>4</xdr:col>
      <xdr:colOff>152401</xdr:colOff>
      <xdr:row>31</xdr:row>
      <xdr:rowOff>401411</xdr:rowOff>
    </xdr:from>
    <xdr:to>
      <xdr:col>6</xdr:col>
      <xdr:colOff>2220687</xdr:colOff>
      <xdr:row>31</xdr:row>
      <xdr:rowOff>798286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Help others for their professional development</a:t>
          </a:r>
        </a:p>
      </xdr:txBody>
    </xdr:sp>
    <xdr:clientData/>
  </xdr:twoCellAnchor>
  <xdr:twoCellAnchor>
    <xdr:from>
      <xdr:col>5</xdr:col>
      <xdr:colOff>1807029</xdr:colOff>
      <xdr:row>32</xdr:row>
      <xdr:rowOff>0</xdr:rowOff>
    </xdr:from>
    <xdr:to>
      <xdr:col>8</xdr:col>
      <xdr:colOff>21771</xdr:colOff>
      <xdr:row>33</xdr:row>
      <xdr:rowOff>21772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987185658" y="23839714"/>
          <a:ext cx="4506685" cy="566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2400" b="1"/>
            <a:t> Able to face challenges at work.</a:t>
          </a:r>
        </a:p>
      </xdr:txBody>
    </xdr:sp>
    <xdr:clientData/>
  </xdr:twoCellAnchor>
  <xdr:twoCellAnchor>
    <xdr:from>
      <xdr:col>3</xdr:col>
      <xdr:colOff>653628</xdr:colOff>
      <xdr:row>33</xdr:row>
      <xdr:rowOff>251945</xdr:rowOff>
    </xdr:from>
    <xdr:to>
      <xdr:col>7</xdr:col>
      <xdr:colOff>1428751</xdr:colOff>
      <xdr:row>34</xdr:row>
      <xdr:rowOff>204107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1562705</xdr:colOff>
      <xdr:row>34</xdr:row>
      <xdr:rowOff>192465</xdr:rowOff>
    </xdr:from>
    <xdr:to>
      <xdr:col>8</xdr:col>
      <xdr:colOff>387230</xdr:colOff>
      <xdr:row>35</xdr:row>
      <xdr:rowOff>3870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2046757</xdr:colOff>
      <xdr:row>35</xdr:row>
      <xdr:rowOff>215900</xdr:rowOff>
    </xdr:from>
    <xdr:to>
      <xdr:col>8</xdr:col>
      <xdr:colOff>163287</xdr:colOff>
      <xdr:row>36</xdr:row>
      <xdr:rowOff>190500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Focused on "Customer Service" while performing duties</a:t>
          </a:r>
        </a:p>
      </xdr:txBody>
    </xdr:sp>
    <xdr:clientData/>
  </xdr:twoCellAnchor>
  <xdr:twoCellAnchor>
    <xdr:from>
      <xdr:col>2</xdr:col>
      <xdr:colOff>1915887</xdr:colOff>
      <xdr:row>36</xdr:row>
      <xdr:rowOff>348949</xdr:rowOff>
    </xdr:from>
    <xdr:to>
      <xdr:col>8</xdr:col>
      <xdr:colOff>174173</xdr:colOff>
      <xdr:row>36</xdr:row>
      <xdr:rowOff>838201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2</xdr:col>
      <xdr:colOff>2002972</xdr:colOff>
      <xdr:row>37</xdr:row>
      <xdr:rowOff>306737</xdr:rowOff>
    </xdr:from>
    <xdr:to>
      <xdr:col>8</xdr:col>
      <xdr:colOff>283029</xdr:colOff>
      <xdr:row>38</xdr:row>
      <xdr:rowOff>130629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674915</xdr:colOff>
      <xdr:row>38</xdr:row>
      <xdr:rowOff>261257</xdr:rowOff>
    </xdr:from>
    <xdr:to>
      <xdr:col>7</xdr:col>
      <xdr:colOff>1191867</xdr:colOff>
      <xdr:row>38</xdr:row>
      <xdr:rowOff>709750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Thinking logically and creatively without being influenced by personal bias</a:t>
          </a:r>
        </a:p>
      </xdr:txBody>
    </xdr:sp>
    <xdr:clientData/>
  </xdr:twoCellAnchor>
  <xdr:twoCellAnchor>
    <xdr:from>
      <xdr:col>4</xdr:col>
      <xdr:colOff>4114</xdr:colOff>
      <xdr:row>39</xdr:row>
      <xdr:rowOff>286566</xdr:rowOff>
    </xdr:from>
    <xdr:to>
      <xdr:col>8</xdr:col>
      <xdr:colOff>316898</xdr:colOff>
      <xdr:row>40</xdr:row>
      <xdr:rowOff>40398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Delegate authority and follow up the results.</a:t>
          </a:r>
        </a:p>
      </xdr:txBody>
    </xdr:sp>
    <xdr:clientData/>
  </xdr:twoCellAnchor>
  <xdr:twoCellAnchor>
    <xdr:from>
      <xdr:col>3</xdr:col>
      <xdr:colOff>1981200</xdr:colOff>
      <xdr:row>40</xdr:row>
      <xdr:rowOff>271535</xdr:rowOff>
    </xdr:from>
    <xdr:to>
      <xdr:col>8</xdr:col>
      <xdr:colOff>402167</xdr:colOff>
      <xdr:row>41</xdr:row>
      <xdr:rowOff>297542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Provide and support employee development opportunities</a:t>
          </a:r>
        </a:p>
      </xdr:txBody>
    </xdr:sp>
    <xdr:clientData/>
  </xdr:twoCellAnchor>
  <xdr:twoCellAnchor>
    <xdr:from>
      <xdr:col>1</xdr:col>
      <xdr:colOff>2540001</xdr:colOff>
      <xdr:row>19</xdr:row>
      <xdr:rowOff>609601</xdr:rowOff>
    </xdr:from>
    <xdr:to>
      <xdr:col>1</xdr:col>
      <xdr:colOff>5562600</xdr:colOff>
      <xdr:row>21</xdr:row>
      <xdr:rowOff>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03967800" y="15951201"/>
          <a:ext cx="3022599" cy="787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/>
            <a:t> Responsibility</a:t>
          </a:r>
        </a:p>
      </xdr:txBody>
    </xdr:sp>
    <xdr:clientData/>
  </xdr:twoCellAnchor>
  <xdr:twoCellAnchor>
    <xdr:from>
      <xdr:col>1</xdr:col>
      <xdr:colOff>2644360</xdr:colOff>
      <xdr:row>22</xdr:row>
      <xdr:rowOff>737558</xdr:rowOff>
    </xdr:from>
    <xdr:to>
      <xdr:col>1</xdr:col>
      <xdr:colOff>6578600</xdr:colOff>
      <xdr:row>23</xdr:row>
      <xdr:rowOff>635000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/>
  </xdr:twoCellAnchor>
  <xdr:twoCellAnchor>
    <xdr:from>
      <xdr:col>1</xdr:col>
      <xdr:colOff>2240139</xdr:colOff>
      <xdr:row>25</xdr:row>
      <xdr:rowOff>642701</xdr:rowOff>
    </xdr:from>
    <xdr:to>
      <xdr:col>1</xdr:col>
      <xdr:colOff>5406574</xdr:colOff>
      <xdr:row>26</xdr:row>
      <xdr:rowOff>660400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2672639</xdr:colOff>
      <xdr:row>28</xdr:row>
      <xdr:rowOff>715255</xdr:rowOff>
    </xdr:from>
    <xdr:to>
      <xdr:col>1</xdr:col>
      <xdr:colOff>6146800</xdr:colOff>
      <xdr:row>29</xdr:row>
      <xdr:rowOff>635000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2528918</xdr:colOff>
      <xdr:row>31</xdr:row>
      <xdr:rowOff>331957</xdr:rowOff>
    </xdr:from>
    <xdr:to>
      <xdr:col>1</xdr:col>
      <xdr:colOff>5588000</xdr:colOff>
      <xdr:row>32</xdr:row>
      <xdr:rowOff>468086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1654154</xdr:colOff>
      <xdr:row>34</xdr:row>
      <xdr:rowOff>309531</xdr:rowOff>
    </xdr:from>
    <xdr:to>
      <xdr:col>1</xdr:col>
      <xdr:colOff>6146800</xdr:colOff>
      <xdr:row>35</xdr:row>
      <xdr:rowOff>431800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3</xdr:col>
      <xdr:colOff>1323511</xdr:colOff>
      <xdr:row>42</xdr:row>
      <xdr:rowOff>11279</xdr:rowOff>
    </xdr:from>
    <xdr:to>
      <xdr:col>4</xdr:col>
      <xdr:colOff>0</xdr:colOff>
      <xdr:row>42</xdr:row>
      <xdr:rowOff>609600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500"/>
            <a:t>Date:</a:t>
          </a:r>
        </a:p>
      </xdr:txBody>
    </xdr:sp>
    <xdr:clientData/>
  </xdr:twoCellAnchor>
  <xdr:twoCellAnchor>
    <xdr:from>
      <xdr:col>0</xdr:col>
      <xdr:colOff>457200</xdr:colOff>
      <xdr:row>41</xdr:row>
      <xdr:rowOff>304800</xdr:rowOff>
    </xdr:from>
    <xdr:to>
      <xdr:col>1</xdr:col>
      <xdr:colOff>5631543</xdr:colOff>
      <xdr:row>42</xdr:row>
      <xdr:rowOff>101600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3</xdr:col>
      <xdr:colOff>516466</xdr:colOff>
      <xdr:row>67</xdr:row>
      <xdr:rowOff>183986</xdr:rowOff>
    </xdr:from>
    <xdr:to>
      <xdr:col>6</xdr:col>
      <xdr:colOff>2336800</xdr:colOff>
      <xdr:row>68</xdr:row>
      <xdr:rowOff>33866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482954</xdr:colOff>
      <xdr:row>68</xdr:row>
      <xdr:rowOff>152504</xdr:rowOff>
    </xdr:from>
    <xdr:to>
      <xdr:col>6</xdr:col>
      <xdr:colOff>2692400</xdr:colOff>
      <xdr:row>69</xdr:row>
      <xdr:rowOff>67734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988397600" y="44958104"/>
          <a:ext cx="7848246" cy="4401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842953</xdr:colOff>
      <xdr:row>69</xdr:row>
      <xdr:rowOff>158195</xdr:rowOff>
    </xdr:from>
    <xdr:to>
      <xdr:col>6</xdr:col>
      <xdr:colOff>2533650</xdr:colOff>
      <xdr:row>70</xdr:row>
      <xdr:rowOff>19050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988543650" y="46906895"/>
          <a:ext cx="7310447" cy="3942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6684134</xdr:colOff>
      <xdr:row>0</xdr:row>
      <xdr:rowOff>68942</xdr:rowOff>
    </xdr:from>
    <xdr:to>
      <xdr:col>5</xdr:col>
      <xdr:colOff>1213970</xdr:colOff>
      <xdr:row>0</xdr:row>
      <xdr:rowOff>696685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796219706" y="68942"/>
          <a:ext cx="9078807" cy="6277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ميثاق الأداء للموظف على الوظيفة الإشرافية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(2020)</a:t>
          </a:r>
          <a:endParaRPr kumimoji="0" lang="en-US" sz="3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2778432</xdr:colOff>
      <xdr:row>38</xdr:row>
      <xdr:rowOff>662872</xdr:rowOff>
    </xdr:from>
    <xdr:to>
      <xdr:col>1</xdr:col>
      <xdr:colOff>5003800</xdr:colOff>
      <xdr:row>40</xdr:row>
      <xdr:rowOff>25400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7</xdr:col>
      <xdr:colOff>414867</xdr:colOff>
      <xdr:row>42</xdr:row>
      <xdr:rowOff>141784</xdr:rowOff>
    </xdr:from>
    <xdr:to>
      <xdr:col>9</xdr:col>
      <xdr:colOff>254000</xdr:colOff>
      <xdr:row>43</xdr:row>
      <xdr:rowOff>-1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Employee's Signature:</a:t>
          </a:r>
        </a:p>
      </xdr:txBody>
    </xdr:sp>
    <xdr:clientData/>
  </xdr:twoCellAnchor>
  <xdr:twoCellAnchor>
    <xdr:from>
      <xdr:col>1</xdr:col>
      <xdr:colOff>7375736</xdr:colOff>
      <xdr:row>43</xdr:row>
      <xdr:rowOff>50704</xdr:rowOff>
    </xdr:from>
    <xdr:to>
      <xdr:col>4</xdr:col>
      <xdr:colOff>647700</xdr:colOff>
      <xdr:row>43</xdr:row>
      <xdr:rowOff>666749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43</xdr:row>
      <xdr:rowOff>626533</xdr:rowOff>
    </xdr:from>
    <xdr:to>
      <xdr:col>1</xdr:col>
      <xdr:colOff>931334</xdr:colOff>
      <xdr:row>43</xdr:row>
      <xdr:rowOff>1202266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/>
            <a:t>توقيع المعتمد :</a:t>
          </a:r>
          <a:endParaRPr lang="en-US" sz="2800"/>
        </a:p>
      </xdr:txBody>
    </xdr:sp>
    <xdr:clientData/>
  </xdr:twoCellAnchor>
  <xdr:twoCellAnchor>
    <xdr:from>
      <xdr:col>2</xdr:col>
      <xdr:colOff>1849120</xdr:colOff>
      <xdr:row>43</xdr:row>
      <xdr:rowOff>685800</xdr:rowOff>
    </xdr:from>
    <xdr:to>
      <xdr:col>4</xdr:col>
      <xdr:colOff>152401</xdr:colOff>
      <xdr:row>43</xdr:row>
      <xdr:rowOff>1069340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lang="en-US" sz="2400" b="1">
            <a:effectLst/>
          </a:endParaRPr>
        </a:p>
        <a:p>
          <a:pPr algn="r" rtl="1"/>
          <a:endParaRPr lang="en-US" sz="2400" b="1"/>
        </a:p>
      </xdr:txBody>
    </xdr:sp>
    <xdr:clientData/>
  </xdr:twoCellAnchor>
  <xdr:twoCellAnchor>
    <xdr:from>
      <xdr:col>7</xdr:col>
      <xdr:colOff>43542</xdr:colOff>
      <xdr:row>1</xdr:row>
      <xdr:rowOff>57371</xdr:rowOff>
    </xdr:from>
    <xdr:to>
      <xdr:col>11</xdr:col>
      <xdr:colOff>162047</xdr:colOff>
      <xdr:row>2</xdr:row>
      <xdr:rowOff>132926</xdr:rowOff>
    </xdr:to>
    <xdr:sp macro="" textlink="">
      <xdr:nvSpPr>
        <xdr:cNvPr id="74" name="TextBox 3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121920</xdr:colOff>
      <xdr:row>2</xdr:row>
      <xdr:rowOff>32824</xdr:rowOff>
    </xdr:from>
    <xdr:to>
      <xdr:col>8</xdr:col>
      <xdr:colOff>1746737</xdr:colOff>
      <xdr:row>3</xdr:row>
      <xdr:rowOff>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335280</xdr:colOff>
      <xdr:row>3</xdr:row>
      <xdr:rowOff>19929</xdr:rowOff>
    </xdr:from>
    <xdr:to>
      <xdr:col>8</xdr:col>
      <xdr:colOff>1658145</xdr:colOff>
      <xdr:row>4</xdr:row>
      <xdr:rowOff>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lang="en-US" sz="2000" b="1"/>
        </a:p>
      </xdr:txBody>
    </xdr:sp>
    <xdr:clientData/>
  </xdr:twoCellAnchor>
  <xdr:twoCellAnchor>
    <xdr:from>
      <xdr:col>2</xdr:col>
      <xdr:colOff>23447</xdr:colOff>
      <xdr:row>1</xdr:row>
      <xdr:rowOff>92529</xdr:rowOff>
    </xdr:from>
    <xdr:to>
      <xdr:col>3</xdr:col>
      <xdr:colOff>1814</xdr:colOff>
      <xdr:row>2</xdr:row>
      <xdr:rowOff>82061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93786</xdr:colOff>
      <xdr:row>2</xdr:row>
      <xdr:rowOff>46892</xdr:rowOff>
    </xdr:from>
    <xdr:to>
      <xdr:col>3</xdr:col>
      <xdr:colOff>2</xdr:colOff>
      <xdr:row>2</xdr:row>
      <xdr:rowOff>566057</xdr:rowOff>
    </xdr:to>
    <xdr:sp macro="" textlink="">
      <xdr:nvSpPr>
        <xdr:cNvPr id="78" name="TextBox 3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18676</xdr:colOff>
      <xdr:row>3</xdr:row>
      <xdr:rowOff>46893</xdr:rowOff>
    </xdr:from>
    <xdr:to>
      <xdr:col>2</xdr:col>
      <xdr:colOff>2241176</xdr:colOff>
      <xdr:row>4</xdr:row>
      <xdr:rowOff>19539</xdr:rowOff>
    </xdr:to>
    <xdr:sp macro="" textlink="">
      <xdr:nvSpPr>
        <xdr:cNvPr id="7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812500" y="307248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3</xdr:col>
      <xdr:colOff>1262673</xdr:colOff>
      <xdr:row>94</xdr:row>
      <xdr:rowOff>33866</xdr:rowOff>
    </xdr:from>
    <xdr:to>
      <xdr:col>3</xdr:col>
      <xdr:colOff>2381250</xdr:colOff>
      <xdr:row>94</xdr:row>
      <xdr:rowOff>533400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Date:</a:t>
          </a:r>
        </a:p>
      </xdr:txBody>
    </xdr:sp>
    <xdr:clientData/>
  </xdr:twoCellAnchor>
  <xdr:twoCellAnchor>
    <xdr:from>
      <xdr:col>1</xdr:col>
      <xdr:colOff>3996765</xdr:colOff>
      <xdr:row>49</xdr:row>
      <xdr:rowOff>370376</xdr:rowOff>
    </xdr:from>
    <xdr:to>
      <xdr:col>7</xdr:col>
      <xdr:colOff>1163079</xdr:colOff>
      <xdr:row>49</xdr:row>
      <xdr:rowOff>891661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9791601480" y="34865817"/>
          <a:ext cx="16384402" cy="52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36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lang="en-US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 2020</a:t>
          </a:r>
          <a:endParaRPr lang="en-US" sz="3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2082801</xdr:colOff>
      <xdr:row>49</xdr:row>
      <xdr:rowOff>838201</xdr:rowOff>
    </xdr:from>
    <xdr:to>
      <xdr:col>4</xdr:col>
      <xdr:colOff>243116</xdr:colOff>
      <xdr:row>50</xdr:row>
      <xdr:rowOff>90715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000"/>
            <a:t>نموذج (2) </a:t>
          </a:r>
          <a:r>
            <a:rPr lang="en-US" sz="3000"/>
            <a:t>Form</a:t>
          </a:r>
        </a:p>
      </xdr:txBody>
    </xdr:sp>
    <xdr:clientData/>
  </xdr:twoCellAnchor>
  <xdr:twoCellAnchor>
    <xdr:from>
      <xdr:col>6</xdr:col>
      <xdr:colOff>2612572</xdr:colOff>
      <xdr:row>50</xdr:row>
      <xdr:rowOff>31484</xdr:rowOff>
    </xdr:from>
    <xdr:to>
      <xdr:col>8</xdr:col>
      <xdr:colOff>2089336</xdr:colOff>
      <xdr:row>51</xdr:row>
      <xdr:rowOff>108856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108856</xdr:colOff>
      <xdr:row>51</xdr:row>
      <xdr:rowOff>29669</xdr:rowOff>
    </xdr:from>
    <xdr:to>
      <xdr:col>8</xdr:col>
      <xdr:colOff>1937657</xdr:colOff>
      <xdr:row>52</xdr:row>
      <xdr:rowOff>21772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65314</xdr:colOff>
      <xdr:row>52</xdr:row>
      <xdr:rowOff>48789</xdr:rowOff>
    </xdr:from>
    <xdr:to>
      <xdr:col>8</xdr:col>
      <xdr:colOff>1811665</xdr:colOff>
      <xdr:row>53</xdr:row>
      <xdr:rowOff>0</xdr:rowOff>
    </xdr:to>
    <xdr:sp macro="" textlink="">
      <xdr:nvSpPr>
        <xdr:cNvPr id="86" name="TextBox 3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2000" b="1"/>
        </a:p>
      </xdr:txBody>
    </xdr:sp>
    <xdr:clientData/>
  </xdr:twoCellAnchor>
  <xdr:twoCellAnchor>
    <xdr:from>
      <xdr:col>2</xdr:col>
      <xdr:colOff>87086</xdr:colOff>
      <xdr:row>101</xdr:row>
      <xdr:rowOff>144305</xdr:rowOff>
    </xdr:from>
    <xdr:to>
      <xdr:col>2</xdr:col>
      <xdr:colOff>2090058</xdr:colOff>
      <xdr:row>102</xdr:row>
      <xdr:rowOff>87085</xdr:rowOff>
    </xdr:to>
    <xdr:sp macro="" textlink="">
      <xdr:nvSpPr>
        <xdr:cNvPr id="87" name="TextBox 3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288193</xdr:colOff>
      <xdr:row>102</xdr:row>
      <xdr:rowOff>84153</xdr:rowOff>
    </xdr:from>
    <xdr:to>
      <xdr:col>2</xdr:col>
      <xdr:colOff>1612902</xdr:colOff>
      <xdr:row>103</xdr:row>
      <xdr:rowOff>2790</xdr:rowOff>
    </xdr:to>
    <xdr:sp macro="" textlink="">
      <xdr:nvSpPr>
        <xdr:cNvPr id="88" name="TextBox 3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254599</xdr:colOff>
      <xdr:row>54</xdr:row>
      <xdr:rowOff>381747</xdr:rowOff>
    </xdr:from>
    <xdr:to>
      <xdr:col>2</xdr:col>
      <xdr:colOff>2050184</xdr:colOff>
      <xdr:row>54</xdr:row>
      <xdr:rowOff>1288676</xdr:rowOff>
    </xdr:to>
    <xdr:sp macro="" textlink="">
      <xdr:nvSpPr>
        <xdr:cNvPr id="90" name="TextBox 3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802779375" y="39116747"/>
          <a:ext cx="1795585" cy="90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1</xdr:col>
      <xdr:colOff>2133600</xdr:colOff>
      <xdr:row>23</xdr:row>
      <xdr:rowOff>50801</xdr:rowOff>
    </xdr:from>
    <xdr:to>
      <xdr:col>1</xdr:col>
      <xdr:colOff>5994400</xdr:colOff>
      <xdr:row>24</xdr:row>
      <xdr:rowOff>50800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3</xdr:col>
      <xdr:colOff>372534</xdr:colOff>
      <xdr:row>54</xdr:row>
      <xdr:rowOff>424693</xdr:rowOff>
    </xdr:from>
    <xdr:to>
      <xdr:col>3</xdr:col>
      <xdr:colOff>1768261</xdr:colOff>
      <xdr:row>55</xdr:row>
      <xdr:rowOff>135466</xdr:rowOff>
    </xdr:to>
    <xdr:sp macro="" textlink="">
      <xdr:nvSpPr>
        <xdr:cNvPr id="92" name="TextBox 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43544</xdr:colOff>
      <xdr:row>54</xdr:row>
      <xdr:rowOff>557405</xdr:rowOff>
    </xdr:from>
    <xdr:to>
      <xdr:col>4</xdr:col>
      <xdr:colOff>2351429</xdr:colOff>
      <xdr:row>55</xdr:row>
      <xdr:rowOff>107404</xdr:rowOff>
    </xdr:to>
    <xdr:sp macro="" textlink="">
      <xdr:nvSpPr>
        <xdr:cNvPr id="93" name="Text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Targeted</a:t>
          </a:r>
          <a:r>
            <a:rPr lang="en-US" sz="2400" b="1" baseline="0"/>
            <a:t> output</a:t>
          </a:r>
          <a:endParaRPr lang="en-US" sz="2400" b="1"/>
        </a:p>
      </xdr:txBody>
    </xdr:sp>
    <xdr:clientData/>
  </xdr:twoCellAnchor>
  <xdr:twoCellAnchor>
    <xdr:from>
      <xdr:col>4</xdr:col>
      <xdr:colOff>2503715</xdr:colOff>
      <xdr:row>54</xdr:row>
      <xdr:rowOff>502920</xdr:rowOff>
    </xdr:from>
    <xdr:to>
      <xdr:col>6</xdr:col>
      <xdr:colOff>67734</xdr:colOff>
      <xdr:row>54</xdr:row>
      <xdr:rowOff>1066800</xdr:rowOff>
    </xdr:to>
    <xdr:sp macro="" textlink="">
      <xdr:nvSpPr>
        <xdr:cNvPr id="94" name="TextBox 3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168124</xdr:colOff>
      <xdr:row>54</xdr:row>
      <xdr:rowOff>291907</xdr:rowOff>
    </xdr:from>
    <xdr:to>
      <xdr:col>6</xdr:col>
      <xdr:colOff>2496457</xdr:colOff>
      <xdr:row>55</xdr:row>
      <xdr:rowOff>182882</xdr:rowOff>
    </xdr:to>
    <xdr:sp macro="" textlink="">
      <xdr:nvSpPr>
        <xdr:cNvPr id="95" name="TextBox 3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The difference between the</a:t>
          </a:r>
          <a:r>
            <a:rPr lang="en-US" sz="2000" b="1" baseline="0"/>
            <a:t> two </a:t>
          </a:r>
          <a:r>
            <a:rPr lang="en-US" sz="2000" b="1"/>
            <a:t>outputs</a:t>
          </a:r>
        </a:p>
      </xdr:txBody>
    </xdr:sp>
    <xdr:clientData/>
  </xdr:twoCellAnchor>
  <xdr:twoCellAnchor>
    <xdr:from>
      <xdr:col>7</xdr:col>
      <xdr:colOff>1</xdr:colOff>
      <xdr:row>54</xdr:row>
      <xdr:rowOff>522851</xdr:rowOff>
    </xdr:from>
    <xdr:to>
      <xdr:col>7</xdr:col>
      <xdr:colOff>1295402</xdr:colOff>
      <xdr:row>55</xdr:row>
      <xdr:rowOff>21772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8</xdr:col>
      <xdr:colOff>15239</xdr:colOff>
      <xdr:row>54</xdr:row>
      <xdr:rowOff>454855</xdr:rowOff>
    </xdr:from>
    <xdr:to>
      <xdr:col>8</xdr:col>
      <xdr:colOff>1937657</xdr:colOff>
      <xdr:row>54</xdr:row>
      <xdr:rowOff>1262742</xdr:rowOff>
    </xdr:to>
    <xdr:sp macro="" textlink="">
      <xdr:nvSpPr>
        <xdr:cNvPr id="97" name="TextBox 3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3</xdr:col>
      <xdr:colOff>1879601</xdr:colOff>
      <xdr:row>66</xdr:row>
      <xdr:rowOff>1168401</xdr:rowOff>
    </xdr:from>
    <xdr:to>
      <xdr:col>6</xdr:col>
      <xdr:colOff>2002974</xdr:colOff>
      <xdr:row>66</xdr:row>
      <xdr:rowOff>1814287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2</xdr:col>
      <xdr:colOff>50800</xdr:colOff>
      <xdr:row>66</xdr:row>
      <xdr:rowOff>368300</xdr:rowOff>
    </xdr:from>
    <xdr:to>
      <xdr:col>2</xdr:col>
      <xdr:colOff>1955800</xdr:colOff>
      <xdr:row>66</xdr:row>
      <xdr:rowOff>1625600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2460172</xdr:colOff>
      <xdr:row>66</xdr:row>
      <xdr:rowOff>836566</xdr:rowOff>
    </xdr:from>
    <xdr:to>
      <xdr:col>8</xdr:col>
      <xdr:colOff>154566</xdr:colOff>
      <xdr:row>66</xdr:row>
      <xdr:rowOff>1872343</xdr:rowOff>
    </xdr:to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lang="ar-SA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137161</xdr:colOff>
      <xdr:row>66</xdr:row>
      <xdr:rowOff>602176</xdr:rowOff>
    </xdr:from>
    <xdr:to>
      <xdr:col>8</xdr:col>
      <xdr:colOff>1778000</xdr:colOff>
      <xdr:row>66</xdr:row>
      <xdr:rowOff>1574800</xdr:rowOff>
    </xdr:to>
    <xdr:sp macro="" textlink="">
      <xdr:nvSpPr>
        <xdr:cNvPr id="101" name="TextBox 3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500" b="1"/>
            <a:t>Evaluation Results</a:t>
          </a:r>
        </a:p>
      </xdr:txBody>
    </xdr:sp>
    <xdr:clientData/>
  </xdr:twoCellAnchor>
  <xdr:twoCellAnchor>
    <xdr:from>
      <xdr:col>2</xdr:col>
      <xdr:colOff>1581151</xdr:colOff>
      <xdr:row>70</xdr:row>
      <xdr:rowOff>272043</xdr:rowOff>
    </xdr:from>
    <xdr:to>
      <xdr:col>7</xdr:col>
      <xdr:colOff>19050</xdr:colOff>
      <xdr:row>70</xdr:row>
      <xdr:rowOff>704850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64477</xdr:colOff>
      <xdr:row>72</xdr:row>
      <xdr:rowOff>266833</xdr:rowOff>
    </xdr:from>
    <xdr:to>
      <xdr:col>7</xdr:col>
      <xdr:colOff>28909</xdr:colOff>
      <xdr:row>73</xdr:row>
      <xdr:rowOff>139309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389466</xdr:colOff>
      <xdr:row>71</xdr:row>
      <xdr:rowOff>507153</xdr:rowOff>
    </xdr:from>
    <xdr:to>
      <xdr:col>6</xdr:col>
      <xdr:colOff>2426082</xdr:colOff>
      <xdr:row>72</xdr:row>
      <xdr:rowOff>240453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350520</xdr:colOff>
      <xdr:row>73</xdr:row>
      <xdr:rowOff>236220</xdr:rowOff>
    </xdr:from>
    <xdr:to>
      <xdr:col>6</xdr:col>
      <xdr:colOff>2308860</xdr:colOff>
      <xdr:row>74</xdr:row>
      <xdr:rowOff>60960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written communication</a:t>
          </a:r>
        </a:p>
      </xdr:txBody>
    </xdr:sp>
    <xdr:clientData/>
  </xdr:twoCellAnchor>
  <xdr:twoCellAnchor>
    <xdr:from>
      <xdr:col>5</xdr:col>
      <xdr:colOff>1407748</xdr:colOff>
      <xdr:row>74</xdr:row>
      <xdr:rowOff>682123</xdr:rowOff>
    </xdr:from>
    <xdr:to>
      <xdr:col>7</xdr:col>
      <xdr:colOff>45721</xdr:colOff>
      <xdr:row>76</xdr:row>
      <xdr:rowOff>30027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579121</xdr:colOff>
      <xdr:row>74</xdr:row>
      <xdr:rowOff>280768</xdr:rowOff>
    </xdr:from>
    <xdr:to>
      <xdr:col>6</xdr:col>
      <xdr:colOff>2209410</xdr:colOff>
      <xdr:row>75</xdr:row>
      <xdr:rowOff>106680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2</xdr:col>
      <xdr:colOff>1693333</xdr:colOff>
      <xdr:row>76</xdr:row>
      <xdr:rowOff>322580</xdr:rowOff>
    </xdr:from>
    <xdr:to>
      <xdr:col>7</xdr:col>
      <xdr:colOff>54882</xdr:colOff>
      <xdr:row>77</xdr:row>
      <xdr:rowOff>101600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982133</xdr:colOff>
      <xdr:row>77</xdr:row>
      <xdr:rowOff>270086</xdr:rowOff>
    </xdr:from>
    <xdr:to>
      <xdr:col>6</xdr:col>
      <xdr:colOff>2160694</xdr:colOff>
      <xdr:row>78</xdr:row>
      <xdr:rowOff>216746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728134</xdr:colOff>
      <xdr:row>78</xdr:row>
      <xdr:rowOff>245534</xdr:rowOff>
    </xdr:from>
    <xdr:to>
      <xdr:col>6</xdr:col>
      <xdr:colOff>2014221</xdr:colOff>
      <xdr:row>79</xdr:row>
      <xdr:rowOff>118534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1752600</xdr:colOff>
      <xdr:row>79</xdr:row>
      <xdr:rowOff>208281</xdr:rowOff>
    </xdr:from>
    <xdr:to>
      <xdr:col>6</xdr:col>
      <xdr:colOff>2255520</xdr:colOff>
      <xdr:row>79</xdr:row>
      <xdr:rowOff>635000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1485198</xdr:colOff>
      <xdr:row>80</xdr:row>
      <xdr:rowOff>213483</xdr:rowOff>
    </xdr:from>
    <xdr:to>
      <xdr:col>6</xdr:col>
      <xdr:colOff>2114551</xdr:colOff>
      <xdr:row>81</xdr:row>
      <xdr:rowOff>57151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632460</xdr:colOff>
      <xdr:row>80</xdr:row>
      <xdr:rowOff>574039</xdr:rowOff>
    </xdr:from>
    <xdr:to>
      <xdr:col>6</xdr:col>
      <xdr:colOff>2571750</xdr:colOff>
      <xdr:row>82</xdr:row>
      <xdr:rowOff>96520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2</xdr:col>
      <xdr:colOff>1786466</xdr:colOff>
      <xdr:row>82</xdr:row>
      <xdr:rowOff>256541</xdr:rowOff>
    </xdr:from>
    <xdr:to>
      <xdr:col>7</xdr:col>
      <xdr:colOff>135466</xdr:colOff>
      <xdr:row>83</xdr:row>
      <xdr:rowOff>205741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2</xdr:col>
      <xdr:colOff>1911773</xdr:colOff>
      <xdr:row>83</xdr:row>
      <xdr:rowOff>287866</xdr:rowOff>
    </xdr:from>
    <xdr:to>
      <xdr:col>7</xdr:col>
      <xdr:colOff>85513</xdr:colOff>
      <xdr:row>84</xdr:row>
      <xdr:rowOff>206586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328506</xdr:colOff>
      <xdr:row>84</xdr:row>
      <xdr:rowOff>296334</xdr:rowOff>
    </xdr:from>
    <xdr:to>
      <xdr:col>7</xdr:col>
      <xdr:colOff>25400</xdr:colOff>
      <xdr:row>85</xdr:row>
      <xdr:rowOff>133774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3</xdr:col>
      <xdr:colOff>1008380</xdr:colOff>
      <xdr:row>88</xdr:row>
      <xdr:rowOff>243841</xdr:rowOff>
    </xdr:from>
    <xdr:to>
      <xdr:col>6</xdr:col>
      <xdr:colOff>1607820</xdr:colOff>
      <xdr:row>89</xdr:row>
      <xdr:rowOff>121921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Delegate authority and follow up the results.</a:t>
          </a:r>
        </a:p>
      </xdr:txBody>
    </xdr:sp>
    <xdr:clientData/>
  </xdr:twoCellAnchor>
  <xdr:twoCellAnchor>
    <xdr:from>
      <xdr:col>3</xdr:col>
      <xdr:colOff>426720</xdr:colOff>
      <xdr:row>89</xdr:row>
      <xdr:rowOff>236220</xdr:rowOff>
    </xdr:from>
    <xdr:to>
      <xdr:col>6</xdr:col>
      <xdr:colOff>2468880</xdr:colOff>
      <xdr:row>89</xdr:row>
      <xdr:rowOff>553720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Provide and support employee development opportunities</a:t>
          </a:r>
        </a:p>
      </xdr:txBody>
    </xdr:sp>
    <xdr:clientData/>
  </xdr:twoCellAnchor>
  <xdr:twoCellAnchor>
    <xdr:from>
      <xdr:col>3</xdr:col>
      <xdr:colOff>96520</xdr:colOff>
      <xdr:row>85</xdr:row>
      <xdr:rowOff>599440</xdr:rowOff>
    </xdr:from>
    <xdr:to>
      <xdr:col>7</xdr:col>
      <xdr:colOff>22014</xdr:colOff>
      <xdr:row>86</xdr:row>
      <xdr:rowOff>584200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3</xdr:col>
      <xdr:colOff>594360</xdr:colOff>
      <xdr:row>86</xdr:row>
      <xdr:rowOff>282787</xdr:rowOff>
    </xdr:from>
    <xdr:to>
      <xdr:col>6</xdr:col>
      <xdr:colOff>2115820</xdr:colOff>
      <xdr:row>87</xdr:row>
      <xdr:rowOff>118533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123614</xdr:colOff>
      <xdr:row>87</xdr:row>
      <xdr:rowOff>313267</xdr:rowOff>
    </xdr:from>
    <xdr:to>
      <xdr:col>7</xdr:col>
      <xdr:colOff>121074</xdr:colOff>
      <xdr:row>88</xdr:row>
      <xdr:rowOff>191347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Thinking logically and creatively without being influenced by personal bias</a:t>
          </a:r>
        </a:p>
      </xdr:txBody>
    </xdr:sp>
    <xdr:clientData/>
  </xdr:twoCellAnchor>
  <xdr:twoCellAnchor>
    <xdr:from>
      <xdr:col>1</xdr:col>
      <xdr:colOff>711200</xdr:colOff>
      <xdr:row>90</xdr:row>
      <xdr:rowOff>330200</xdr:rowOff>
    </xdr:from>
    <xdr:to>
      <xdr:col>1</xdr:col>
      <xdr:colOff>6334760</xdr:colOff>
      <xdr:row>92</xdr:row>
      <xdr:rowOff>5080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500" b="1"/>
            <a:t>Percentage weight total must be 100%</a:t>
          </a:r>
        </a:p>
      </xdr:txBody>
    </xdr:sp>
    <xdr:clientData/>
  </xdr:twoCellAnchor>
  <xdr:twoCellAnchor>
    <xdr:from>
      <xdr:col>1</xdr:col>
      <xdr:colOff>3132667</xdr:colOff>
      <xdr:row>92</xdr:row>
      <xdr:rowOff>66040</xdr:rowOff>
    </xdr:from>
    <xdr:to>
      <xdr:col>3</xdr:col>
      <xdr:colOff>259080</xdr:colOff>
      <xdr:row>93</xdr:row>
      <xdr:rowOff>16933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/>
            <a:t>The employee's final result</a:t>
          </a:r>
        </a:p>
      </xdr:txBody>
    </xdr:sp>
    <xdr:clientData/>
  </xdr:twoCellAnchor>
  <xdr:twoCellAnchor>
    <xdr:from>
      <xdr:col>1</xdr:col>
      <xdr:colOff>5595258</xdr:colOff>
      <xdr:row>41</xdr:row>
      <xdr:rowOff>82731</xdr:rowOff>
    </xdr:from>
    <xdr:to>
      <xdr:col>2</xdr:col>
      <xdr:colOff>492489</xdr:colOff>
      <xdr:row>41</xdr:row>
      <xdr:rowOff>696686</xdr:rowOff>
    </xdr:to>
    <xdr:sp macro="" textlink="">
      <xdr:nvSpPr>
        <xdr:cNvPr id="127" name="سهم إلى اليمين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2641601</xdr:colOff>
      <xdr:row>68</xdr:row>
      <xdr:rowOff>422244</xdr:rowOff>
    </xdr:from>
    <xdr:to>
      <xdr:col>1</xdr:col>
      <xdr:colOff>6043168</xdr:colOff>
      <xdr:row>69</xdr:row>
      <xdr:rowOff>457200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03487232" y="52797044"/>
          <a:ext cx="3401567" cy="542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Responsibility</a:t>
          </a:r>
        </a:p>
      </xdr:txBody>
    </xdr:sp>
    <xdr:clientData/>
  </xdr:twoCellAnchor>
  <xdr:twoCellAnchor>
    <xdr:from>
      <xdr:col>1</xdr:col>
      <xdr:colOff>2636520</xdr:colOff>
      <xdr:row>71</xdr:row>
      <xdr:rowOff>979278</xdr:rowOff>
    </xdr:from>
    <xdr:to>
      <xdr:col>1</xdr:col>
      <xdr:colOff>4872210</xdr:colOff>
      <xdr:row>72</xdr:row>
      <xdr:rowOff>471473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03605905" y="52381621"/>
          <a:ext cx="2235690" cy="667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1"/>
        </a:p>
      </xdr:txBody>
    </xdr:sp>
    <xdr:clientData/>
  </xdr:twoCellAnchor>
  <xdr:twoCellAnchor>
    <xdr:from>
      <xdr:col>1</xdr:col>
      <xdr:colOff>2407677</xdr:colOff>
      <xdr:row>74</xdr:row>
      <xdr:rowOff>650098</xdr:rowOff>
    </xdr:from>
    <xdr:to>
      <xdr:col>1</xdr:col>
      <xdr:colOff>5464568</xdr:colOff>
      <xdr:row>76</xdr:row>
      <xdr:rowOff>103998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2667000</xdr:colOff>
      <xdr:row>78</xdr:row>
      <xdr:rowOff>11784</xdr:rowOff>
    </xdr:from>
    <xdr:to>
      <xdr:col>1</xdr:col>
      <xdr:colOff>5942062</xdr:colOff>
      <xdr:row>78</xdr:row>
      <xdr:rowOff>930092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2514600</xdr:colOff>
      <xdr:row>80</xdr:row>
      <xdr:rowOff>101601</xdr:rowOff>
    </xdr:from>
    <xdr:to>
      <xdr:col>1</xdr:col>
      <xdr:colOff>5500915</xdr:colOff>
      <xdr:row>80</xdr:row>
      <xdr:rowOff>616857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1778000</xdr:colOff>
      <xdr:row>83</xdr:row>
      <xdr:rowOff>497266</xdr:rowOff>
    </xdr:from>
    <xdr:to>
      <xdr:col>1</xdr:col>
      <xdr:colOff>6240568</xdr:colOff>
      <xdr:row>84</xdr:row>
      <xdr:rowOff>584200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1</xdr:col>
      <xdr:colOff>2890036</xdr:colOff>
      <xdr:row>87</xdr:row>
      <xdr:rowOff>332286</xdr:rowOff>
    </xdr:from>
    <xdr:to>
      <xdr:col>1</xdr:col>
      <xdr:colOff>5461000</xdr:colOff>
      <xdr:row>88</xdr:row>
      <xdr:rowOff>482600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1</xdr:col>
      <xdr:colOff>2235200</xdr:colOff>
      <xdr:row>72</xdr:row>
      <xdr:rowOff>279400</xdr:rowOff>
    </xdr:from>
    <xdr:to>
      <xdr:col>1</xdr:col>
      <xdr:colOff>5998028</xdr:colOff>
      <xdr:row>73</xdr:row>
      <xdr:rowOff>7742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03532372" y="55600600"/>
          <a:ext cx="3762828" cy="668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1</xdr:col>
      <xdr:colOff>1013759</xdr:colOff>
      <xdr:row>94</xdr:row>
      <xdr:rowOff>560294</xdr:rowOff>
    </xdr:from>
    <xdr:to>
      <xdr:col>2</xdr:col>
      <xdr:colOff>353359</xdr:colOff>
      <xdr:row>95</xdr:row>
      <xdr:rowOff>604371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804326788" y="71344118"/>
          <a:ext cx="66421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 b="1"/>
            <a:t> </a:t>
          </a:r>
          <a:r>
            <a:rPr lang="en-US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3200" b="1"/>
        </a:p>
      </xdr:txBody>
    </xdr:sp>
    <xdr:clientData/>
  </xdr:twoCellAnchor>
  <xdr:twoCellAnchor>
    <xdr:from>
      <xdr:col>2</xdr:col>
      <xdr:colOff>1854200</xdr:colOff>
      <xdr:row>94</xdr:row>
      <xdr:rowOff>630768</xdr:rowOff>
    </xdr:from>
    <xdr:to>
      <xdr:col>4</xdr:col>
      <xdr:colOff>355600</xdr:colOff>
      <xdr:row>95</xdr:row>
      <xdr:rowOff>838200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500" b="1"/>
            <a:t> </a:t>
          </a:r>
          <a:r>
            <a:rPr lang="en-US" sz="2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500" b="1"/>
        </a:p>
      </xdr:txBody>
    </xdr:sp>
    <xdr:clientData/>
  </xdr:twoCellAnchor>
  <xdr:twoCellAnchor>
    <xdr:from>
      <xdr:col>6</xdr:col>
      <xdr:colOff>2278529</xdr:colOff>
      <xdr:row>94</xdr:row>
      <xdr:rowOff>18678</xdr:rowOff>
    </xdr:from>
    <xdr:to>
      <xdr:col>11</xdr:col>
      <xdr:colOff>37353</xdr:colOff>
      <xdr:row>94</xdr:row>
      <xdr:rowOff>602878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789197353" y="70802502"/>
          <a:ext cx="3940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Employee's Signature:</a:t>
          </a:r>
        </a:p>
      </xdr:txBody>
    </xdr:sp>
    <xdr:clientData/>
  </xdr:twoCellAnchor>
  <xdr:twoCellAnchor>
    <xdr:from>
      <xdr:col>6</xdr:col>
      <xdr:colOff>1120588</xdr:colOff>
      <xdr:row>95</xdr:row>
      <xdr:rowOff>522941</xdr:rowOff>
    </xdr:from>
    <xdr:to>
      <xdr:col>11</xdr:col>
      <xdr:colOff>298824</xdr:colOff>
      <xdr:row>95</xdr:row>
      <xdr:rowOff>1183341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35882" y="72035147"/>
          <a:ext cx="5360148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2</xdr:col>
      <xdr:colOff>15240</xdr:colOff>
      <xdr:row>50</xdr:row>
      <xdr:rowOff>161109</xdr:rowOff>
    </xdr:from>
    <xdr:to>
      <xdr:col>2</xdr:col>
      <xdr:colOff>2046514</xdr:colOff>
      <xdr:row>50</xdr:row>
      <xdr:rowOff>674915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336453</xdr:colOff>
      <xdr:row>51</xdr:row>
      <xdr:rowOff>102779</xdr:rowOff>
    </xdr:from>
    <xdr:to>
      <xdr:col>2</xdr:col>
      <xdr:colOff>1763486</xdr:colOff>
      <xdr:row>51</xdr:row>
      <xdr:rowOff>500742</xdr:rowOff>
    </xdr:to>
    <xdr:sp macro="" textlink="">
      <xdr:nvSpPr>
        <xdr:cNvPr id="141" name="TextBox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7</xdr:col>
      <xdr:colOff>65315</xdr:colOff>
      <xdr:row>101</xdr:row>
      <xdr:rowOff>15156</xdr:rowOff>
    </xdr:from>
    <xdr:to>
      <xdr:col>8</xdr:col>
      <xdr:colOff>2090058</xdr:colOff>
      <xdr:row>102</xdr:row>
      <xdr:rowOff>239486</xdr:rowOff>
    </xdr:to>
    <xdr:sp macro="" textlink="">
      <xdr:nvSpPr>
        <xdr:cNvPr id="143" name="TextBox 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lang="en-US" sz="2000" b="1"/>
        </a:p>
      </xdr:txBody>
    </xdr:sp>
    <xdr:clientData/>
  </xdr:twoCellAnchor>
  <xdr:twoCellAnchor>
    <xdr:from>
      <xdr:col>7</xdr:col>
      <xdr:colOff>220134</xdr:colOff>
      <xdr:row>102</xdr:row>
      <xdr:rowOff>106680</xdr:rowOff>
    </xdr:from>
    <xdr:to>
      <xdr:col>8</xdr:col>
      <xdr:colOff>1606127</xdr:colOff>
      <xdr:row>102</xdr:row>
      <xdr:rowOff>609600</xdr:rowOff>
    </xdr:to>
    <xdr:sp macro="" textlink="">
      <xdr:nvSpPr>
        <xdr:cNvPr id="144" name="TextBox 3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235373</xdr:colOff>
      <xdr:row>103</xdr:row>
      <xdr:rowOff>108902</xdr:rowOff>
    </xdr:from>
    <xdr:to>
      <xdr:col>8</xdr:col>
      <xdr:colOff>1698413</xdr:colOff>
      <xdr:row>104</xdr:row>
      <xdr:rowOff>98213</xdr:rowOff>
    </xdr:to>
    <xdr:sp macro="" textlink="">
      <xdr:nvSpPr>
        <xdr:cNvPr id="145" name="TextBox 3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ar-SA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/>
        </a:p>
      </xdr:txBody>
    </xdr:sp>
    <xdr:clientData/>
  </xdr:twoCellAnchor>
  <xdr:twoCellAnchor>
    <xdr:from>
      <xdr:col>6</xdr:col>
      <xdr:colOff>2133600</xdr:colOff>
      <xdr:row>104</xdr:row>
      <xdr:rowOff>5079</xdr:rowOff>
    </xdr:from>
    <xdr:to>
      <xdr:col>8</xdr:col>
      <xdr:colOff>1694180</xdr:colOff>
      <xdr:row>105</xdr:row>
      <xdr:rowOff>186266</xdr:rowOff>
    </xdr:to>
    <xdr:sp macro="" textlink="">
      <xdr:nvSpPr>
        <xdr:cNvPr id="147" name="TextBox 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985196354" y="70295346"/>
          <a:ext cx="3760046" cy="587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8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4</xdr:col>
      <xdr:colOff>99060</xdr:colOff>
      <xdr:row>105</xdr:row>
      <xdr:rowOff>355601</xdr:rowOff>
    </xdr:from>
    <xdr:to>
      <xdr:col>8</xdr:col>
      <xdr:colOff>1854200</xdr:colOff>
      <xdr:row>106</xdr:row>
      <xdr:rowOff>355601</xdr:rowOff>
    </xdr:to>
    <xdr:sp macro="" textlink="">
      <xdr:nvSpPr>
        <xdr:cNvPr id="148" name="مربع نص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/>
  </xdr:twoCellAnchor>
  <xdr:twoCellAnchor>
    <xdr:from>
      <xdr:col>3</xdr:col>
      <xdr:colOff>1574800</xdr:colOff>
      <xdr:row>103</xdr:row>
      <xdr:rowOff>635000</xdr:rowOff>
    </xdr:from>
    <xdr:to>
      <xdr:col>6</xdr:col>
      <xdr:colOff>2590800</xdr:colOff>
      <xdr:row>105</xdr:row>
      <xdr:rowOff>279400</xdr:rowOff>
    </xdr:to>
    <xdr:sp macro="" textlink="">
      <xdr:nvSpPr>
        <xdr:cNvPr id="149" name="مربع نص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989896200" y="76936600"/>
          <a:ext cx="833120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يستحق (    )       لا يستحق  (    )     في فترة التجربة  (    )</a:t>
          </a:r>
        </a:p>
      </xdr:txBody>
    </xdr:sp>
    <xdr:clientData/>
  </xdr:twoCellAnchor>
  <xdr:twoCellAnchor>
    <xdr:from>
      <xdr:col>0</xdr:col>
      <xdr:colOff>169334</xdr:colOff>
      <xdr:row>105</xdr:row>
      <xdr:rowOff>224366</xdr:rowOff>
    </xdr:from>
    <xdr:to>
      <xdr:col>3</xdr:col>
      <xdr:colOff>180763</xdr:colOff>
      <xdr:row>105</xdr:row>
      <xdr:rowOff>657647</xdr:rowOff>
    </xdr:to>
    <xdr:sp macro="" textlink="">
      <xdr:nvSpPr>
        <xdr:cNvPr id="150" name="مربع نص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200" b="0">
              <a:cs typeface="+mn-cs"/>
            </a:rPr>
            <a:t>Performance</a:t>
          </a:r>
          <a:r>
            <a:rPr lang="en-US" sz="3200" b="0" baseline="0">
              <a:cs typeface="+mn-cs"/>
            </a:rPr>
            <a:t> Period:    Annually (       )        Semiannual revision (      )</a:t>
          </a:r>
          <a:r>
            <a:rPr lang="ar-SA" sz="3200" b="0" baseline="0">
              <a:cs typeface="+mn-cs"/>
            </a:rPr>
            <a:t> </a:t>
          </a:r>
          <a:r>
            <a:rPr lang="en-US" sz="3200" b="0" baseline="0">
              <a:cs typeface="+mn-cs"/>
            </a:rPr>
            <a:t> </a:t>
          </a:r>
          <a:endParaRPr lang="ar-SA" sz="3200" b="0">
            <a:cs typeface="+mn-cs"/>
          </a:endParaRPr>
        </a:p>
      </xdr:txBody>
    </xdr:sp>
    <xdr:clientData/>
  </xdr:twoCellAnchor>
  <xdr:twoCellAnchor>
    <xdr:from>
      <xdr:col>5</xdr:col>
      <xdr:colOff>1786468</xdr:colOff>
      <xdr:row>110</xdr:row>
      <xdr:rowOff>132080</xdr:rowOff>
    </xdr:from>
    <xdr:to>
      <xdr:col>8</xdr:col>
      <xdr:colOff>2007236</xdr:colOff>
      <xdr:row>111</xdr:row>
      <xdr:rowOff>208280</xdr:rowOff>
    </xdr:to>
    <xdr:sp macro="" textlink="">
      <xdr:nvSpPr>
        <xdr:cNvPr id="154" name="مربع نص 5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2400" b="1"/>
        </a:p>
      </xdr:txBody>
    </xdr:sp>
    <xdr:clientData/>
  </xdr:twoCellAnchor>
  <xdr:twoCellAnchor>
    <xdr:from>
      <xdr:col>2</xdr:col>
      <xdr:colOff>940163</xdr:colOff>
      <xdr:row>112</xdr:row>
      <xdr:rowOff>269966</xdr:rowOff>
    </xdr:from>
    <xdr:to>
      <xdr:col>8</xdr:col>
      <xdr:colOff>2062843</xdr:colOff>
      <xdr:row>113</xdr:row>
      <xdr:rowOff>54066</xdr:rowOff>
    </xdr:to>
    <xdr:sp macro="" textlink="">
      <xdr:nvSpPr>
        <xdr:cNvPr id="157" name="مربع نص 5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lang="ar-SA" sz="2400" b="1"/>
        </a:p>
      </xdr:txBody>
    </xdr:sp>
    <xdr:clientData/>
  </xdr:twoCellAnchor>
  <xdr:twoCellAnchor>
    <xdr:from>
      <xdr:col>2</xdr:col>
      <xdr:colOff>1066437</xdr:colOff>
      <xdr:row>113</xdr:row>
      <xdr:rowOff>327298</xdr:rowOff>
    </xdr:from>
    <xdr:to>
      <xdr:col>8</xdr:col>
      <xdr:colOff>2041797</xdr:colOff>
      <xdr:row>114</xdr:row>
      <xdr:rowOff>276498</xdr:rowOff>
    </xdr:to>
    <xdr:sp macro="" textlink="">
      <xdr:nvSpPr>
        <xdr:cNvPr id="158" name="مربع نص 5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2400" b="1" baseline="0"/>
            <a:t> </a:t>
          </a:r>
          <a:endParaRPr lang="ar-SA" sz="2400" b="1"/>
        </a:p>
      </xdr:txBody>
    </xdr:sp>
    <xdr:clientData/>
  </xdr:twoCellAnchor>
  <xdr:twoCellAnchor>
    <xdr:from>
      <xdr:col>2</xdr:col>
      <xdr:colOff>2082800</xdr:colOff>
      <xdr:row>115</xdr:row>
      <xdr:rowOff>533401</xdr:rowOff>
    </xdr:from>
    <xdr:to>
      <xdr:col>3</xdr:col>
      <xdr:colOff>2489200</xdr:colOff>
      <xdr:row>115</xdr:row>
      <xdr:rowOff>1422401</xdr:rowOff>
    </xdr:to>
    <xdr:sp macro="" textlink="">
      <xdr:nvSpPr>
        <xdr:cNvPr id="167" name="مربع نص 5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2000" b="1"/>
        </a:p>
      </xdr:txBody>
    </xdr:sp>
    <xdr:clientData/>
  </xdr:twoCellAnchor>
  <xdr:twoCellAnchor>
    <xdr:from>
      <xdr:col>4</xdr:col>
      <xdr:colOff>1041400</xdr:colOff>
      <xdr:row>115</xdr:row>
      <xdr:rowOff>533400</xdr:rowOff>
    </xdr:from>
    <xdr:to>
      <xdr:col>5</xdr:col>
      <xdr:colOff>1625600</xdr:colOff>
      <xdr:row>115</xdr:row>
      <xdr:rowOff>1066800</xdr:rowOff>
    </xdr:to>
    <xdr:sp macro="" textlink="">
      <xdr:nvSpPr>
        <xdr:cNvPr id="168" name="مربع نص 5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3000" b="1"/>
            <a:t>Justification</a:t>
          </a:r>
          <a:r>
            <a:rPr lang="en-US" sz="3000" b="1"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6</xdr:col>
      <xdr:colOff>197259</xdr:colOff>
      <xdr:row>115</xdr:row>
      <xdr:rowOff>451494</xdr:rowOff>
    </xdr:from>
    <xdr:to>
      <xdr:col>8</xdr:col>
      <xdr:colOff>1270000</xdr:colOff>
      <xdr:row>115</xdr:row>
      <xdr:rowOff>1092200</xdr:rowOff>
    </xdr:to>
    <xdr:sp macro="" textlink="">
      <xdr:nvSpPr>
        <xdr:cNvPr id="169" name="مربع نص 5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1</xdr:col>
      <xdr:colOff>2692400</xdr:colOff>
      <xdr:row>115</xdr:row>
      <xdr:rowOff>549486</xdr:rowOff>
    </xdr:from>
    <xdr:to>
      <xdr:col>1</xdr:col>
      <xdr:colOff>5129741</xdr:colOff>
      <xdr:row>115</xdr:row>
      <xdr:rowOff>1142999</xdr:rowOff>
    </xdr:to>
    <xdr:sp macro="" textlink="">
      <xdr:nvSpPr>
        <xdr:cNvPr id="170" name="مربع نص 5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3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US" sz="30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309880</xdr:colOff>
      <xdr:row>115</xdr:row>
      <xdr:rowOff>515619</xdr:rowOff>
    </xdr:from>
    <xdr:to>
      <xdr:col>0</xdr:col>
      <xdr:colOff>1475441</xdr:colOff>
      <xdr:row>115</xdr:row>
      <xdr:rowOff>1139264</xdr:rowOff>
    </xdr:to>
    <xdr:sp macro="" textlink="">
      <xdr:nvSpPr>
        <xdr:cNvPr id="171" name="مربع نص 6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812300147" y="85792384"/>
          <a:ext cx="1165561" cy="623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400" b="1"/>
            <a:t>Rank</a:t>
          </a:r>
          <a:endParaRPr lang="ar-SA" sz="2400" b="1"/>
        </a:p>
      </xdr:txBody>
    </xdr:sp>
    <xdr:clientData/>
  </xdr:twoCellAnchor>
  <xdr:twoCellAnchor>
    <xdr:from>
      <xdr:col>1</xdr:col>
      <xdr:colOff>7177315</xdr:colOff>
      <xdr:row>115</xdr:row>
      <xdr:rowOff>558801</xdr:rowOff>
    </xdr:from>
    <xdr:to>
      <xdr:col>3</xdr:col>
      <xdr:colOff>183357</xdr:colOff>
      <xdr:row>116</xdr:row>
      <xdr:rowOff>76201</xdr:rowOff>
    </xdr:to>
    <xdr:sp macro="" textlink="">
      <xdr:nvSpPr>
        <xdr:cNvPr id="172" name="مربع نص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    </a:t>
          </a:r>
          <a:r>
            <a:rPr lang="ar-SA" sz="2000" b="1" baseline="0"/>
            <a:t>         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2000" b="1"/>
        </a:p>
      </xdr:txBody>
    </xdr:sp>
    <xdr:clientData/>
  </xdr:twoCellAnchor>
  <xdr:twoCellAnchor>
    <xdr:from>
      <xdr:col>0</xdr:col>
      <xdr:colOff>159871</xdr:colOff>
      <xdr:row>136</xdr:row>
      <xdr:rowOff>248023</xdr:rowOff>
    </xdr:from>
    <xdr:to>
      <xdr:col>4</xdr:col>
      <xdr:colOff>2185147</xdr:colOff>
      <xdr:row>136</xdr:row>
      <xdr:rowOff>997323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97825883" y="99102582"/>
          <a:ext cx="1623807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 baseline="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 baseline="0"/>
            <a:t> paper if needed</a:t>
          </a:r>
          <a:endParaRPr lang="en-US" sz="3500"/>
        </a:p>
      </xdr:txBody>
    </xdr:sp>
    <xdr:clientData/>
  </xdr:twoCellAnchor>
  <xdr:twoCellAnchor>
    <xdr:from>
      <xdr:col>1</xdr:col>
      <xdr:colOff>3200400</xdr:colOff>
      <xdr:row>129</xdr:row>
      <xdr:rowOff>35560</xdr:rowOff>
    </xdr:from>
    <xdr:to>
      <xdr:col>1</xdr:col>
      <xdr:colOff>7257628</xdr:colOff>
      <xdr:row>130</xdr:row>
      <xdr:rowOff>381000</xdr:rowOff>
    </xdr:to>
    <xdr:sp macro="" textlink="">
      <xdr:nvSpPr>
        <xdr:cNvPr id="173" name="مربع نص 6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/>
            <a:t>Employee's Signature</a:t>
          </a:r>
          <a:endParaRPr lang="ar-SA" sz="3000"/>
        </a:p>
      </xdr:txBody>
    </xdr:sp>
    <xdr:clientData/>
  </xdr:twoCellAnchor>
  <xdr:twoCellAnchor>
    <xdr:from>
      <xdr:col>2</xdr:col>
      <xdr:colOff>1777253</xdr:colOff>
      <xdr:row>130</xdr:row>
      <xdr:rowOff>269092</xdr:rowOff>
    </xdr:from>
    <xdr:to>
      <xdr:col>5</xdr:col>
      <xdr:colOff>37353</xdr:colOff>
      <xdr:row>130</xdr:row>
      <xdr:rowOff>968189</xdr:rowOff>
    </xdr:to>
    <xdr:sp macro="" textlink="">
      <xdr:nvSpPr>
        <xdr:cNvPr id="174" name="مربع نص 6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797396324" y="97405416"/>
          <a:ext cx="5655982" cy="699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800"/>
            <a:t> Manager(The Evaluator)'s Signature:</a:t>
          </a:r>
          <a:endParaRPr lang="ar-SA" sz="2800"/>
        </a:p>
      </xdr:txBody>
    </xdr:sp>
    <xdr:clientData/>
  </xdr:twoCellAnchor>
  <xdr:twoCellAnchor>
    <xdr:from>
      <xdr:col>6</xdr:col>
      <xdr:colOff>2641600</xdr:colOff>
      <xdr:row>128</xdr:row>
      <xdr:rowOff>2154766</xdr:rowOff>
    </xdr:from>
    <xdr:to>
      <xdr:col>8</xdr:col>
      <xdr:colOff>2004908</xdr:colOff>
      <xdr:row>130</xdr:row>
      <xdr:rowOff>457200</xdr:rowOff>
    </xdr:to>
    <xdr:sp macro="" textlink="">
      <xdr:nvSpPr>
        <xdr:cNvPr id="175" name="مربع نص 6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 baseline="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/>
  </xdr:twoCellAnchor>
  <xdr:twoCellAnchor>
    <xdr:from>
      <xdr:col>6</xdr:col>
      <xdr:colOff>2596029</xdr:colOff>
      <xdr:row>107</xdr:row>
      <xdr:rowOff>350370</xdr:rowOff>
    </xdr:from>
    <xdr:to>
      <xdr:col>8</xdr:col>
      <xdr:colOff>1695674</xdr:colOff>
      <xdr:row>107</xdr:row>
      <xdr:rowOff>1061570</xdr:rowOff>
    </xdr:to>
    <xdr:sp macro="" textlink="">
      <xdr:nvSpPr>
        <xdr:cNvPr id="155" name="TextBox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789630796" y="79482576"/>
          <a:ext cx="318979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3000" b="1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/>
  </xdr:twoCellAnchor>
  <xdr:twoCellAnchor>
    <xdr:from>
      <xdr:col>1</xdr:col>
      <xdr:colOff>3231028</xdr:colOff>
      <xdr:row>100</xdr:row>
      <xdr:rowOff>442685</xdr:rowOff>
    </xdr:from>
    <xdr:to>
      <xdr:col>6</xdr:col>
      <xdr:colOff>1269998</xdr:colOff>
      <xdr:row>100</xdr:row>
      <xdr:rowOff>1170819</xdr:rowOff>
    </xdr:to>
    <xdr:sp macro="" textlink="">
      <xdr:nvSpPr>
        <xdr:cNvPr id="160" name="مربع نص 5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794146619" y="73505038"/>
          <a:ext cx="14605000" cy="72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600" b="1"/>
            <a:t>Final result of  Employee's performance form- supervisory Position 2020</a:t>
          </a:r>
          <a:endParaRPr lang="ar-SA" sz="3600" b="1"/>
        </a:p>
      </xdr:txBody>
    </xdr:sp>
    <xdr:clientData/>
  </xdr:twoCellAnchor>
  <xdr:twoCellAnchor>
    <xdr:from>
      <xdr:col>4</xdr:col>
      <xdr:colOff>1977572</xdr:colOff>
      <xdr:row>111</xdr:row>
      <xdr:rowOff>203200</xdr:rowOff>
    </xdr:from>
    <xdr:to>
      <xdr:col>9</xdr:col>
      <xdr:colOff>127000</xdr:colOff>
      <xdr:row>112</xdr:row>
      <xdr:rowOff>203200</xdr:rowOff>
    </xdr:to>
    <xdr:sp macro="" textlink="">
      <xdr:nvSpPr>
        <xdr:cNvPr id="162" name="مربع نص 5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986035400" y="82854800"/>
          <a:ext cx="9198428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000">
            <a:effectLst/>
          </a:endParaRPr>
        </a:p>
      </xdr:txBody>
    </xdr:sp>
    <xdr:clientData/>
  </xdr:twoCellAnchor>
  <xdr:twoCellAnchor>
    <xdr:from>
      <xdr:col>0</xdr:col>
      <xdr:colOff>406400</xdr:colOff>
      <xdr:row>160</xdr:row>
      <xdr:rowOff>156029</xdr:rowOff>
    </xdr:from>
    <xdr:to>
      <xdr:col>8</xdr:col>
      <xdr:colOff>540871</xdr:colOff>
      <xdr:row>182</xdr:row>
      <xdr:rowOff>108858</xdr:rowOff>
    </xdr:to>
    <xdr:sp macro="" textlink="">
      <xdr:nvSpPr>
        <xdr:cNvPr id="156" name="TextBox 155" title="ملاحظة هامة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101600</xdr:colOff>
      <xdr:row>106</xdr:row>
      <xdr:rowOff>584200</xdr:rowOff>
    </xdr:from>
    <xdr:to>
      <xdr:col>9</xdr:col>
      <xdr:colOff>7937</xdr:colOff>
      <xdr:row>106</xdr:row>
      <xdr:rowOff>1193800</xdr:rowOff>
    </xdr:to>
    <xdr:sp macro="" textlink="">
      <xdr:nvSpPr>
        <xdr:cNvPr id="159" name="TextBox 150">
          <a:extLst>
            <a:ext uri="{FF2B5EF4-FFF2-40B4-BE49-F238E27FC236}">
              <a16:creationId xmlns:a16="http://schemas.microsoft.com/office/drawing/2014/main" id="{A1D5BB96-7621-47BA-A934-713BEF43B00C}"/>
            </a:ext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/>
            <a:t>BLS</a:t>
          </a:r>
          <a:r>
            <a:rPr lang="en-US" sz="3200" b="1" baseline="0"/>
            <a:t> Date of 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lang="en-US" sz="3200" b="1"/>
            <a:t>:              /  </a:t>
          </a:r>
          <a:r>
            <a:rPr lang="en-US" sz="3200" b="1" baseline="0"/>
            <a:t>   </a:t>
          </a:r>
          <a:r>
            <a:rPr lang="en-US" sz="3200" b="1"/>
            <a:t>    /</a:t>
          </a:r>
        </a:p>
      </xdr:txBody>
    </xdr:sp>
    <xdr:clientData/>
  </xdr:twoCellAnchor>
  <xdr:twoCellAnchor>
    <xdr:from>
      <xdr:col>1</xdr:col>
      <xdr:colOff>1193800</xdr:colOff>
      <xdr:row>106</xdr:row>
      <xdr:rowOff>660400</xdr:rowOff>
    </xdr:from>
    <xdr:to>
      <xdr:col>4</xdr:col>
      <xdr:colOff>6984</xdr:colOff>
      <xdr:row>107</xdr:row>
      <xdr:rowOff>76200</xdr:rowOff>
    </xdr:to>
    <xdr:sp macro="" textlink="">
      <xdr:nvSpPr>
        <xdr:cNvPr id="161" name="TextBox 154">
          <a:extLst>
            <a:ext uri="{FF2B5EF4-FFF2-40B4-BE49-F238E27FC236}">
              <a16:creationId xmlns:a16="http://schemas.microsoft.com/office/drawing/2014/main" id="{FF641E03-F796-47DF-8D07-65C4BBF2A49B}"/>
            </a:ext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lang="en-US" sz="3200" b="0" baseline="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US" sz="3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106</xdr:row>
      <xdr:rowOff>19051</xdr:rowOff>
    </xdr:from>
    <xdr:to>
      <xdr:col>3</xdr:col>
      <xdr:colOff>254000</xdr:colOff>
      <xdr:row>106</xdr:row>
      <xdr:rowOff>584200</xdr:rowOff>
    </xdr:to>
    <xdr:sp macro="" textlink="">
      <xdr:nvSpPr>
        <xdr:cNvPr id="163" name="TextBox 163">
          <a:extLst>
            <a:ext uri="{FF2B5EF4-FFF2-40B4-BE49-F238E27FC236}">
              <a16:creationId xmlns:a16="http://schemas.microsoft.com/office/drawing/2014/main" id="{3C7E03F5-A12B-483B-BDA7-1DAF3A945CAA}"/>
            </a:ext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cs typeface="+mn-cs"/>
            </a:rPr>
            <a:t>حاصل</a:t>
          </a:r>
          <a:r>
            <a:rPr lang="ar-SA" sz="3200" b="1" baseline="0">
              <a:cs typeface="+mn-cs"/>
            </a:rPr>
            <a:t> على شهادة دورة دعم الحياة الأساسية سارية المفعول: نعم (   )     لا (    ) </a:t>
          </a:r>
          <a:r>
            <a:rPr lang="ar-SA" sz="3200" b="0" baseline="0">
              <a:cs typeface="+mn-cs"/>
              <a:sym typeface="Wingdings 2" panose="05020102010507070707" pitchFamily="18" charset="2"/>
            </a:rPr>
            <a:t></a:t>
          </a:r>
          <a:endParaRPr lang="en-US" sz="3200" b="0">
            <a:cs typeface="+mn-cs"/>
          </a:endParaRPr>
        </a:p>
      </xdr:txBody>
    </xdr:sp>
    <xdr:clientData/>
  </xdr:twoCellAnchor>
  <xdr:twoCellAnchor>
    <xdr:from>
      <xdr:col>4</xdr:col>
      <xdr:colOff>61911</xdr:colOff>
      <xdr:row>106</xdr:row>
      <xdr:rowOff>42863</xdr:rowOff>
    </xdr:from>
    <xdr:to>
      <xdr:col>8</xdr:col>
      <xdr:colOff>888999</xdr:colOff>
      <xdr:row>106</xdr:row>
      <xdr:rowOff>660400</xdr:rowOff>
    </xdr:to>
    <xdr:sp macro="" textlink="">
      <xdr:nvSpPr>
        <xdr:cNvPr id="164" name="TextBox 164">
          <a:extLst>
            <a:ext uri="{FF2B5EF4-FFF2-40B4-BE49-F238E27FC236}">
              <a16:creationId xmlns:a16="http://schemas.microsoft.com/office/drawing/2014/main" id="{B2C330B4-9C1A-4091-8B44-477C8D3EB383}"/>
            </a:ext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3200" b="1"/>
            <a:t>شهادة دعم الحياة الأساسية حتى:        /         /</a:t>
          </a:r>
          <a:endParaRPr lang="en-US" sz="3200" b="1"/>
        </a:p>
      </xdr:txBody>
    </xdr:sp>
    <xdr:clientData/>
  </xdr:twoCellAnchor>
  <xdr:twoCellAnchor>
    <xdr:from>
      <xdr:col>0</xdr:col>
      <xdr:colOff>0</xdr:colOff>
      <xdr:row>107</xdr:row>
      <xdr:rowOff>0</xdr:rowOff>
    </xdr:from>
    <xdr:to>
      <xdr:col>2</xdr:col>
      <xdr:colOff>1288676</xdr:colOff>
      <xdr:row>107</xdr:row>
      <xdr:rowOff>514350</xdr:rowOff>
    </xdr:to>
    <xdr:sp macro="" textlink="">
      <xdr:nvSpPr>
        <xdr:cNvPr id="165" name="TextBox 17">
          <a:extLst>
            <a:ext uri="{FF2B5EF4-FFF2-40B4-BE49-F238E27FC236}">
              <a16:creationId xmlns:a16="http://schemas.microsoft.com/office/drawing/2014/main" id="{19400C7D-741C-42E2-A3CD-89549C863007}"/>
            </a:ext>
          </a:extLst>
        </xdr:cNvPr>
        <xdr:cNvSpPr txBox="1"/>
      </xdr:nvSpPr>
      <xdr:spPr>
        <a:xfrm>
          <a:off x="9803391471" y="79132206"/>
          <a:ext cx="10384117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cs typeface="+mn-cs"/>
            </a:rPr>
            <a:t>دورة الاداء:    من     </a:t>
          </a:r>
          <a:r>
            <a:rPr lang="en-US" sz="2500" b="1">
              <a:cs typeface="+mn-cs"/>
            </a:rPr>
            <a:t>6</a:t>
          </a:r>
          <a:r>
            <a:rPr lang="ar-SA" sz="2500" b="1">
              <a:cs typeface="+mn-cs"/>
            </a:rPr>
            <a:t> / </a:t>
          </a:r>
          <a:r>
            <a:rPr lang="en-US" sz="2500" b="1">
              <a:cs typeface="+mn-cs"/>
            </a:rPr>
            <a:t>5</a:t>
          </a:r>
          <a:r>
            <a:rPr lang="ar-SA" sz="2500" b="1">
              <a:cs typeface="+mn-cs"/>
            </a:rPr>
            <a:t>   / </a:t>
          </a:r>
          <a:r>
            <a:rPr lang="en-US" sz="2500" b="1">
              <a:cs typeface="+mn-cs"/>
            </a:rPr>
            <a:t>1441</a:t>
          </a:r>
          <a:r>
            <a:rPr lang="ar-SA" sz="2500" b="1">
              <a:cs typeface="+mn-cs"/>
            </a:rPr>
            <a:t>          إلى        </a:t>
          </a:r>
          <a:r>
            <a:rPr lang="en-US" sz="2500" b="1">
              <a:cs typeface="+mn-cs"/>
            </a:rPr>
            <a:t>16</a:t>
          </a:r>
          <a:r>
            <a:rPr lang="ar-SA" sz="2500" b="1">
              <a:cs typeface="+mn-cs"/>
            </a:rPr>
            <a:t> / </a:t>
          </a:r>
          <a:r>
            <a:rPr lang="en-US" sz="2500" b="1">
              <a:cs typeface="+mn-cs"/>
            </a:rPr>
            <a:t>05</a:t>
          </a:r>
          <a:r>
            <a:rPr lang="ar-SA" sz="2500" b="1">
              <a:cs typeface="+mn-cs"/>
            </a:rPr>
            <a:t> /  </a:t>
          </a:r>
          <a:r>
            <a:rPr lang="en-US" sz="2500" b="1">
              <a:cs typeface="+mn-cs"/>
            </a:rPr>
            <a:t>1442</a:t>
          </a:r>
          <a:r>
            <a:rPr lang="ar-SA" sz="2500" b="1">
              <a:cs typeface="+mn-cs"/>
            </a:rPr>
            <a:t>  </a:t>
          </a:r>
          <a:endParaRPr lang="en-US" sz="2500" b="1">
            <a:cs typeface="+mn-cs"/>
          </a:endParaRPr>
        </a:p>
      </xdr:txBody>
    </xdr:sp>
    <xdr:clientData/>
  </xdr:twoCellAnchor>
  <xdr:twoCellAnchor>
    <xdr:from>
      <xdr:col>0</xdr:col>
      <xdr:colOff>76200</xdr:colOff>
      <xdr:row>107</xdr:row>
      <xdr:rowOff>711201</xdr:rowOff>
    </xdr:from>
    <xdr:to>
      <xdr:col>2</xdr:col>
      <xdr:colOff>2061210</xdr:colOff>
      <xdr:row>108</xdr:row>
      <xdr:rowOff>58739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F5698575-2EBC-4B6C-B91A-924026B16F65}"/>
            </a:ext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Performance Period:   From    01</a:t>
          </a:r>
          <a:r>
            <a:rPr lang="en-US" sz="2800" b="1" baseline="0">
              <a:latin typeface="Arial" panose="020B0604020202020204" pitchFamily="34" charset="0"/>
              <a:cs typeface="Arial" panose="020B0604020202020204" pitchFamily="34" charset="0"/>
            </a:rPr>
            <a:t> / 01 /  2020   To   31</a:t>
          </a:r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 /12 /2020   </a:t>
          </a:r>
        </a:p>
      </xdr:txBody>
    </xdr:sp>
    <xdr:clientData/>
  </xdr:twoCellAnchor>
  <xdr:twoCellAnchor>
    <xdr:from>
      <xdr:col>0</xdr:col>
      <xdr:colOff>254000</xdr:colOff>
      <xdr:row>133</xdr:row>
      <xdr:rowOff>76200</xdr:rowOff>
    </xdr:from>
    <xdr:to>
      <xdr:col>4</xdr:col>
      <xdr:colOff>1752600</xdr:colOff>
      <xdr:row>136</xdr:row>
      <xdr:rowOff>203200</xdr:rowOff>
    </xdr:to>
    <xdr:sp macro="" textlink="">
      <xdr:nvSpPr>
        <xdr:cNvPr id="176" name="TextBox 175"/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/>
  </xdr:twoCellAnchor>
  <xdr:twoCellAnchor>
    <xdr:from>
      <xdr:col>0</xdr:col>
      <xdr:colOff>1828800</xdr:colOff>
      <xdr:row>6</xdr:row>
      <xdr:rowOff>508000</xdr:rowOff>
    </xdr:from>
    <xdr:to>
      <xdr:col>6</xdr:col>
      <xdr:colOff>127000</xdr:colOff>
      <xdr:row>7</xdr:row>
      <xdr:rowOff>57150</xdr:rowOff>
    </xdr:to>
    <xdr:sp macro="" textlink="">
      <xdr:nvSpPr>
        <xdr:cNvPr id="177" name="TextBox 176"/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lang="en-US" sz="3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/>
  </xdr:twoCellAnchor>
  <xdr:oneCellAnchor>
    <xdr:from>
      <xdr:col>1</xdr:col>
      <xdr:colOff>203200</xdr:colOff>
      <xdr:row>55</xdr:row>
      <xdr:rowOff>990600</xdr:rowOff>
    </xdr:from>
    <xdr:ext cx="6883400" cy="968983"/>
    <xdr:sp macro="" textlink="">
      <xdr:nvSpPr>
        <xdr:cNvPr id="178" name="TextBox 177"/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6</xdr:col>
      <xdr:colOff>25400</xdr:colOff>
      <xdr:row>6</xdr:row>
      <xdr:rowOff>609600</xdr:rowOff>
    </xdr:from>
    <xdr:to>
      <xdr:col>6</xdr:col>
      <xdr:colOff>2495550</xdr:colOff>
      <xdr:row>6</xdr:row>
      <xdr:rowOff>1193800</xdr:rowOff>
    </xdr:to>
    <xdr:sp macro="" textlink="">
      <xdr:nvSpPr>
        <xdr:cNvPr id="182" name="TextBox 181"/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1</xdr:col>
      <xdr:colOff>7292975</xdr:colOff>
      <xdr:row>55</xdr:row>
      <xdr:rowOff>660399</xdr:rowOff>
    </xdr:from>
    <xdr:to>
      <xdr:col>3</xdr:col>
      <xdr:colOff>82550</xdr:colOff>
      <xdr:row>55</xdr:row>
      <xdr:rowOff>1699558</xdr:rowOff>
    </xdr:to>
    <xdr:sp macro="" textlink="">
      <xdr:nvSpPr>
        <xdr:cNvPr id="184" name="TextBox 183"/>
        <xdr:cNvSpPr txBox="1"/>
      </xdr:nvSpPr>
      <xdr:spPr>
        <a:xfrm>
          <a:off x="9802449803" y="40721428"/>
          <a:ext cx="2389281" cy="1039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6</xdr:col>
      <xdr:colOff>1083235</xdr:colOff>
      <xdr:row>43</xdr:row>
      <xdr:rowOff>560294</xdr:rowOff>
    </xdr:from>
    <xdr:to>
      <xdr:col>11</xdr:col>
      <xdr:colOff>261471</xdr:colOff>
      <xdr:row>44</xdr:row>
      <xdr:rowOff>6725</xdr:rowOff>
    </xdr:to>
    <xdr:sp macro="" textlink="">
      <xdr:nvSpPr>
        <xdr:cNvPr id="18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73235" y="33020000"/>
          <a:ext cx="5360147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4</xdr:col>
      <xdr:colOff>1811617</xdr:colOff>
      <xdr:row>133</xdr:row>
      <xdr:rowOff>93381</xdr:rowOff>
    </xdr:from>
    <xdr:to>
      <xdr:col>8</xdr:col>
      <xdr:colOff>1736911</xdr:colOff>
      <xdr:row>136</xdr:row>
      <xdr:rowOff>3212352</xdr:rowOff>
    </xdr:to>
    <xdr:sp macro="" textlink="">
      <xdr:nvSpPr>
        <xdr:cNvPr id="4" name="مربع نص 3"/>
        <xdr:cNvSpPr txBox="1"/>
      </xdr:nvSpPr>
      <xdr:spPr>
        <a:xfrm>
          <a:off x="9789589560" y="98387646"/>
          <a:ext cx="8609853" cy="3679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1848970</xdr:colOff>
      <xdr:row>136</xdr:row>
      <xdr:rowOff>56030</xdr:rowOff>
    </xdr:from>
    <xdr:to>
      <xdr:col>7</xdr:col>
      <xdr:colOff>1157941</xdr:colOff>
      <xdr:row>136</xdr:row>
      <xdr:rowOff>716431</xdr:rowOff>
    </xdr:to>
    <xdr:sp macro="" textlink="">
      <xdr:nvSpPr>
        <xdr:cNvPr id="183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91606618" y="98705148"/>
          <a:ext cx="3978088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official</a:t>
          </a:r>
          <a:r>
            <a:rPr lang="en-US" sz="3000" b="1" baseline="0"/>
            <a:t> </a:t>
          </a:r>
          <a:r>
            <a:rPr lang="en-US" sz="3000" b="1"/>
            <a:t>seal:</a:t>
          </a: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2222500</xdr:colOff>
      <xdr:row>52</xdr:row>
      <xdr:rowOff>738382</xdr:rowOff>
    </xdr:to>
    <xdr:sp macro="" textlink="">
      <xdr:nvSpPr>
        <xdr:cNvPr id="188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607059" y="3735294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2222500</xdr:colOff>
      <xdr:row>104</xdr:row>
      <xdr:rowOff>103382</xdr:rowOff>
    </xdr:to>
    <xdr:sp macro="" textlink="">
      <xdr:nvSpPr>
        <xdr:cNvPr id="18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607059" y="76013235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7"/>
  <sheetViews>
    <sheetView rightToLeft="1" tabSelected="1" view="pageBreakPreview" topLeftCell="C85" zoomScale="110" zoomScaleNormal="110" zoomScaleSheetLayoutView="110" zoomScalePageLayoutView="60" workbookViewId="0">
      <selection activeCell="P101" sqref="P101"/>
    </sheetView>
  </sheetViews>
  <sheetFormatPr defaultColWidth="9" defaultRowHeight="14.25"/>
  <cols>
    <col min="1" max="1" width="31.25" style="1" customWidth="1"/>
    <col min="2" max="2" width="109.375" style="13" customWidth="1"/>
    <col min="3" max="3" width="34.625" style="13" customWidth="1"/>
    <col min="4" max="4" width="37.875" style="13" customWidth="1"/>
    <col min="5" max="5" width="38.75" style="13" customWidth="1"/>
    <col min="6" max="6" width="30.25" style="1" customWidth="1"/>
    <col min="7" max="7" width="39.75" style="1" customWidth="1"/>
    <col min="8" max="8" width="21.375" style="1" customWidth="1"/>
    <col min="9" max="9" width="31.25" style="1" customWidth="1"/>
    <col min="10" max="10" width="7.375" style="1" hidden="1" customWidth="1"/>
    <col min="11" max="11" width="8.75" style="1" hidden="1" customWidth="1"/>
    <col min="12" max="12" width="7.875" style="1" customWidth="1"/>
    <col min="13" max="13" width="8.25" style="1" bestFit="1" customWidth="1"/>
    <col min="14" max="14" width="70" style="1" customWidth="1"/>
    <col min="15" max="16384" width="9" style="1"/>
  </cols>
  <sheetData>
    <row r="1" spans="1:14" ht="123.6" customHeight="1" thickBot="1">
      <c r="A1" s="334" t="s">
        <v>113</v>
      </c>
      <c r="B1" s="335"/>
      <c r="C1" s="335"/>
      <c r="D1" s="335"/>
      <c r="E1" s="335"/>
      <c r="F1" s="335"/>
      <c r="G1" s="335"/>
      <c r="H1" s="335"/>
      <c r="I1" s="336"/>
    </row>
    <row r="2" spans="1:14" ht="63" customHeight="1" thickBot="1">
      <c r="A2" s="163" t="s">
        <v>39</v>
      </c>
      <c r="B2" s="48" t="s">
        <v>96</v>
      </c>
      <c r="C2" s="43"/>
      <c r="D2" s="177" t="s">
        <v>38</v>
      </c>
      <c r="E2" s="255" t="s">
        <v>96</v>
      </c>
      <c r="F2" s="255"/>
      <c r="G2" s="255"/>
      <c r="H2" s="256"/>
      <c r="I2" s="257"/>
    </row>
    <row r="3" spans="1:14" ht="51" customHeight="1" thickBot="1">
      <c r="A3" s="163" t="s">
        <v>37</v>
      </c>
      <c r="B3" s="48" t="s">
        <v>96</v>
      </c>
      <c r="C3" s="43"/>
      <c r="D3" s="178" t="s">
        <v>92</v>
      </c>
      <c r="E3" s="255" t="s">
        <v>96</v>
      </c>
      <c r="F3" s="255"/>
      <c r="G3" s="255"/>
      <c r="H3" s="256"/>
      <c r="I3" s="257"/>
    </row>
    <row r="4" spans="1:14" ht="60" customHeight="1" thickBot="1">
      <c r="A4" s="164" t="s">
        <v>156</v>
      </c>
      <c r="B4" s="49" t="s">
        <v>96</v>
      </c>
      <c r="C4" s="45"/>
      <c r="D4" s="179" t="s">
        <v>93</v>
      </c>
      <c r="E4" s="258" t="s">
        <v>96</v>
      </c>
      <c r="F4" s="258"/>
      <c r="G4" s="258"/>
      <c r="H4" s="259"/>
      <c r="I4" s="260"/>
    </row>
    <row r="5" spans="1:14" ht="54" customHeight="1" thickTop="1" thickBot="1">
      <c r="A5" s="270" t="s">
        <v>101</v>
      </c>
      <c r="B5" s="271"/>
      <c r="C5" s="271"/>
      <c r="D5" s="271"/>
      <c r="E5" s="271"/>
      <c r="F5" s="271"/>
      <c r="G5" s="271"/>
      <c r="H5" s="271"/>
      <c r="I5" s="272"/>
      <c r="K5" s="1">
        <v>0</v>
      </c>
    </row>
    <row r="6" spans="1:14" ht="110.45" customHeight="1" thickTop="1" thickBot="1">
      <c r="A6" s="154" t="s">
        <v>103</v>
      </c>
      <c r="B6" s="350" t="s">
        <v>102</v>
      </c>
      <c r="C6" s="351"/>
      <c r="D6" s="351"/>
      <c r="E6" s="351"/>
      <c r="F6" s="351"/>
      <c r="G6" s="155" t="s">
        <v>36</v>
      </c>
      <c r="H6" s="156" t="s">
        <v>35</v>
      </c>
      <c r="I6" s="155" t="s">
        <v>34</v>
      </c>
      <c r="K6" s="1">
        <v>0.1</v>
      </c>
    </row>
    <row r="7" spans="1:14" ht="102.6" customHeight="1" thickBot="1">
      <c r="A7" s="157">
        <v>1</v>
      </c>
      <c r="B7" s="276" t="s">
        <v>148</v>
      </c>
      <c r="C7" s="276"/>
      <c r="D7" s="276"/>
      <c r="E7" s="276"/>
      <c r="F7" s="277"/>
      <c r="G7" s="175" t="s">
        <v>151</v>
      </c>
      <c r="H7" s="174">
        <v>0.1</v>
      </c>
      <c r="I7" s="165">
        <v>20</v>
      </c>
      <c r="K7" s="1">
        <v>0.15</v>
      </c>
    </row>
    <row r="8" spans="1:14" ht="75" customHeight="1" thickBot="1">
      <c r="A8" s="158">
        <v>2</v>
      </c>
      <c r="B8" s="281" t="s">
        <v>127</v>
      </c>
      <c r="C8" s="281"/>
      <c r="D8" s="281"/>
      <c r="E8" s="281"/>
      <c r="F8" s="282"/>
      <c r="G8" s="77" t="s">
        <v>96</v>
      </c>
      <c r="H8" s="79"/>
      <c r="I8" s="96">
        <v>1</v>
      </c>
      <c r="K8" s="1">
        <v>0.2</v>
      </c>
    </row>
    <row r="9" spans="1:14" ht="75" customHeight="1" thickBot="1">
      <c r="A9" s="157">
        <v>3</v>
      </c>
      <c r="B9" s="281" t="s">
        <v>128</v>
      </c>
      <c r="C9" s="281"/>
      <c r="D9" s="281"/>
      <c r="E9" s="281"/>
      <c r="F9" s="282"/>
      <c r="G9" s="76" t="s">
        <v>96</v>
      </c>
      <c r="H9" s="78"/>
      <c r="I9" s="96">
        <v>1</v>
      </c>
      <c r="K9" s="1">
        <v>0.25</v>
      </c>
    </row>
    <row r="10" spans="1:14" ht="75" customHeight="1" thickBot="1">
      <c r="A10" s="158">
        <v>4</v>
      </c>
      <c r="B10" s="281" t="s">
        <v>129</v>
      </c>
      <c r="C10" s="281"/>
      <c r="D10" s="281"/>
      <c r="E10" s="281"/>
      <c r="F10" s="282"/>
      <c r="G10" s="77" t="s">
        <v>96</v>
      </c>
      <c r="H10" s="79"/>
      <c r="I10" s="96">
        <v>1</v>
      </c>
      <c r="K10" s="1">
        <v>0.3</v>
      </c>
    </row>
    <row r="11" spans="1:14" ht="75" customHeight="1" thickBot="1">
      <c r="A11" s="159">
        <v>5</v>
      </c>
      <c r="B11" s="281" t="s">
        <v>130</v>
      </c>
      <c r="C11" s="281"/>
      <c r="D11" s="281"/>
      <c r="E11" s="281"/>
      <c r="F11" s="282"/>
      <c r="G11" s="76" t="s">
        <v>96</v>
      </c>
      <c r="H11" s="79"/>
      <c r="I11" s="96">
        <v>1</v>
      </c>
      <c r="K11" s="1">
        <v>0.35</v>
      </c>
    </row>
    <row r="12" spans="1:14" ht="65.45" customHeight="1" thickBot="1">
      <c r="A12" s="158">
        <v>6</v>
      </c>
      <c r="B12" s="283" t="s">
        <v>152</v>
      </c>
      <c r="C12" s="283"/>
      <c r="D12" s="283"/>
      <c r="E12" s="283"/>
      <c r="F12" s="284"/>
      <c r="G12" s="77" t="s">
        <v>96</v>
      </c>
      <c r="H12" s="79"/>
      <c r="I12" s="96">
        <v>1</v>
      </c>
      <c r="K12" s="1">
        <v>0.4</v>
      </c>
    </row>
    <row r="13" spans="1:14" ht="16.5" hidden="1" thickBot="1">
      <c r="A13" s="2">
        <v>5</v>
      </c>
      <c r="B13" s="275"/>
      <c r="C13" s="273"/>
      <c r="D13" s="273"/>
      <c r="E13" s="273"/>
      <c r="F13" s="274"/>
      <c r="G13" s="5"/>
      <c r="H13" s="4"/>
      <c r="I13" s="3"/>
    </row>
    <row r="14" spans="1:14" ht="18.75" hidden="1" customHeight="1" thickBot="1">
      <c r="A14" s="30">
        <v>6</v>
      </c>
      <c r="B14" s="275"/>
      <c r="C14" s="273"/>
      <c r="D14" s="273"/>
      <c r="E14" s="273"/>
      <c r="F14" s="274"/>
      <c r="G14" s="6"/>
      <c r="H14" s="4"/>
      <c r="I14" s="3"/>
    </row>
    <row r="15" spans="1:14" ht="21" hidden="1" thickBot="1">
      <c r="A15" s="30">
        <v>7</v>
      </c>
      <c r="B15" s="273"/>
      <c r="C15" s="273"/>
      <c r="D15" s="273"/>
      <c r="E15" s="273"/>
      <c r="F15" s="274"/>
      <c r="G15" s="7"/>
      <c r="H15" s="4"/>
      <c r="I15" s="8"/>
    </row>
    <row r="16" spans="1:14" ht="63" customHeight="1" thickBot="1">
      <c r="A16" s="370" t="s">
        <v>104</v>
      </c>
      <c r="B16" s="371"/>
      <c r="C16" s="371"/>
      <c r="D16" s="371"/>
      <c r="E16" s="371"/>
      <c r="F16" s="371"/>
      <c r="G16" s="372"/>
      <c r="H16" s="95">
        <f>SUM(H7:H15)</f>
        <v>0.1</v>
      </c>
      <c r="I16" s="153"/>
      <c r="K16" s="1">
        <v>0.45</v>
      </c>
      <c r="L16" s="410" t="s">
        <v>75</v>
      </c>
      <c r="M16" s="410"/>
      <c r="N16" s="410"/>
    </row>
    <row r="17" spans="1:14" ht="55.9" customHeight="1" thickTop="1" thickBot="1">
      <c r="A17" s="270" t="s">
        <v>120</v>
      </c>
      <c r="B17" s="271"/>
      <c r="C17" s="271"/>
      <c r="D17" s="271"/>
      <c r="E17" s="271"/>
      <c r="F17" s="271"/>
      <c r="G17" s="271"/>
      <c r="H17" s="271"/>
      <c r="I17" s="272"/>
      <c r="K17" s="1">
        <v>0.5</v>
      </c>
      <c r="L17" s="415" t="s">
        <v>74</v>
      </c>
      <c r="M17" s="416"/>
      <c r="N17" s="417"/>
    </row>
    <row r="18" spans="1:14" ht="125.45" customHeight="1" thickTop="1" thickBot="1">
      <c r="A18" s="149" t="s">
        <v>103</v>
      </c>
      <c r="B18" s="150" t="s">
        <v>106</v>
      </c>
      <c r="C18" s="151" t="s">
        <v>31</v>
      </c>
      <c r="D18" s="421" t="s">
        <v>100</v>
      </c>
      <c r="E18" s="422"/>
      <c r="F18" s="422"/>
      <c r="G18" s="422"/>
      <c r="H18" s="423"/>
      <c r="I18" s="152" t="s">
        <v>118</v>
      </c>
      <c r="K18" s="1">
        <v>0</v>
      </c>
      <c r="L18" s="9" t="s">
        <v>77</v>
      </c>
      <c r="M18" s="10" t="s">
        <v>78</v>
      </c>
      <c r="N18" s="11" t="s">
        <v>73</v>
      </c>
    </row>
    <row r="19" spans="1:14" ht="49.15" customHeight="1" thickBot="1">
      <c r="A19" s="278">
        <v>1</v>
      </c>
      <c r="B19" s="373" t="s">
        <v>29</v>
      </c>
      <c r="C19" s="367"/>
      <c r="D19" s="418" t="s">
        <v>72</v>
      </c>
      <c r="E19" s="419"/>
      <c r="F19" s="419"/>
      <c r="G19" s="419"/>
      <c r="H19" s="420"/>
      <c r="I19" s="99"/>
      <c r="K19" s="1">
        <v>0.1</v>
      </c>
      <c r="L19" s="411">
        <v>5</v>
      </c>
      <c r="M19" s="413" t="s">
        <v>71</v>
      </c>
      <c r="N19" s="12" t="s">
        <v>70</v>
      </c>
    </row>
    <row r="20" spans="1:14" ht="55.9" customHeight="1" thickBot="1">
      <c r="A20" s="279"/>
      <c r="B20" s="374"/>
      <c r="C20" s="368"/>
      <c r="D20" s="382" t="s">
        <v>69</v>
      </c>
      <c r="E20" s="383"/>
      <c r="F20" s="383"/>
      <c r="G20" s="383"/>
      <c r="H20" s="384"/>
      <c r="I20" s="100"/>
      <c r="K20" s="1">
        <v>0.15</v>
      </c>
      <c r="L20" s="412"/>
      <c r="M20" s="414"/>
      <c r="N20" s="12" t="s">
        <v>68</v>
      </c>
    </row>
    <row r="21" spans="1:14" ht="54.6" customHeight="1" thickBot="1">
      <c r="A21" s="280"/>
      <c r="B21" s="375"/>
      <c r="C21" s="369"/>
      <c r="D21" s="379" t="s">
        <v>67</v>
      </c>
      <c r="E21" s="380"/>
      <c r="F21" s="380"/>
      <c r="G21" s="380"/>
      <c r="H21" s="381"/>
      <c r="I21" s="101"/>
      <c r="K21" s="1">
        <v>0.2</v>
      </c>
      <c r="L21" s="411">
        <v>4</v>
      </c>
      <c r="M21" s="413" t="s">
        <v>66</v>
      </c>
      <c r="N21" s="12" t="s">
        <v>65</v>
      </c>
    </row>
    <row r="22" spans="1:14" ht="44.45" customHeight="1" thickBot="1">
      <c r="A22" s="278">
        <v>2</v>
      </c>
      <c r="B22" s="373" t="s">
        <v>25</v>
      </c>
      <c r="C22" s="367"/>
      <c r="D22" s="418" t="s">
        <v>105</v>
      </c>
      <c r="E22" s="419"/>
      <c r="F22" s="419"/>
      <c r="G22" s="419"/>
      <c r="H22" s="420"/>
      <c r="I22" s="102"/>
      <c r="L22" s="412"/>
      <c r="M22" s="414"/>
      <c r="N22" s="12" t="s">
        <v>64</v>
      </c>
    </row>
    <row r="23" spans="1:14" ht="82.9" customHeight="1" thickBot="1">
      <c r="A23" s="279"/>
      <c r="B23" s="374"/>
      <c r="C23" s="368"/>
      <c r="D23" s="382" t="s">
        <v>63</v>
      </c>
      <c r="E23" s="383"/>
      <c r="F23" s="383"/>
      <c r="G23" s="383"/>
      <c r="H23" s="384"/>
      <c r="I23" s="100"/>
      <c r="L23" s="411">
        <v>3</v>
      </c>
      <c r="M23" s="413" t="s">
        <v>62</v>
      </c>
      <c r="N23" s="12" t="s">
        <v>61</v>
      </c>
    </row>
    <row r="24" spans="1:14" ht="57.6" customHeight="1" thickBot="1">
      <c r="A24" s="280"/>
      <c r="B24" s="375"/>
      <c r="C24" s="369"/>
      <c r="D24" s="379" t="s">
        <v>60</v>
      </c>
      <c r="E24" s="380"/>
      <c r="F24" s="380"/>
      <c r="G24" s="380"/>
      <c r="H24" s="381"/>
      <c r="I24" s="102"/>
      <c r="L24" s="412"/>
      <c r="M24" s="414"/>
      <c r="N24" s="12" t="s">
        <v>59</v>
      </c>
    </row>
    <row r="25" spans="1:14" ht="54" customHeight="1" thickBot="1">
      <c r="A25" s="278">
        <v>3</v>
      </c>
      <c r="B25" s="373" t="s">
        <v>21</v>
      </c>
      <c r="C25" s="367"/>
      <c r="D25" s="385" t="s">
        <v>107</v>
      </c>
      <c r="E25" s="386"/>
      <c r="F25" s="386"/>
      <c r="G25" s="386"/>
      <c r="H25" s="387"/>
      <c r="I25" s="99"/>
      <c r="L25" s="411">
        <v>2</v>
      </c>
      <c r="M25" s="413" t="s">
        <v>58</v>
      </c>
      <c r="N25" s="12" t="s">
        <v>57</v>
      </c>
    </row>
    <row r="26" spans="1:14" ht="61.9" customHeight="1" thickBot="1">
      <c r="A26" s="279"/>
      <c r="B26" s="402"/>
      <c r="C26" s="368"/>
      <c r="D26" s="382" t="s">
        <v>109</v>
      </c>
      <c r="E26" s="383"/>
      <c r="F26" s="383"/>
      <c r="G26" s="383"/>
      <c r="H26" s="384"/>
      <c r="I26" s="100"/>
      <c r="L26" s="412"/>
      <c r="M26" s="414"/>
      <c r="N26" s="12" t="s">
        <v>56</v>
      </c>
    </row>
    <row r="27" spans="1:14" ht="58.15" customHeight="1" thickBot="1">
      <c r="A27" s="280"/>
      <c r="B27" s="403"/>
      <c r="C27" s="369"/>
      <c r="D27" s="379" t="s">
        <v>108</v>
      </c>
      <c r="E27" s="380"/>
      <c r="F27" s="380"/>
      <c r="G27" s="380"/>
      <c r="H27" s="381"/>
      <c r="I27" s="103"/>
      <c r="L27" s="411">
        <v>1</v>
      </c>
      <c r="M27" s="413" t="s">
        <v>55</v>
      </c>
      <c r="N27" s="12" t="s">
        <v>54</v>
      </c>
    </row>
    <row r="28" spans="1:14" ht="45.6" customHeight="1" thickBot="1">
      <c r="A28" s="278">
        <v>4</v>
      </c>
      <c r="B28" s="401" t="s">
        <v>18</v>
      </c>
      <c r="C28" s="367"/>
      <c r="D28" s="418" t="s">
        <v>53</v>
      </c>
      <c r="E28" s="419"/>
      <c r="F28" s="419"/>
      <c r="G28" s="419"/>
      <c r="H28" s="420"/>
      <c r="I28" s="104"/>
      <c r="L28" s="412"/>
      <c r="M28" s="414"/>
      <c r="N28" s="12" t="s">
        <v>52</v>
      </c>
    </row>
    <row r="29" spans="1:14" ht="57.6" customHeight="1">
      <c r="A29" s="279"/>
      <c r="B29" s="402"/>
      <c r="C29" s="368"/>
      <c r="D29" s="382" t="s">
        <v>51</v>
      </c>
      <c r="E29" s="383"/>
      <c r="F29" s="383"/>
      <c r="G29" s="383"/>
      <c r="H29" s="384"/>
      <c r="I29" s="100"/>
    </row>
    <row r="30" spans="1:14" ht="52.9" customHeight="1" thickBot="1">
      <c r="A30" s="280"/>
      <c r="B30" s="403"/>
      <c r="C30" s="369"/>
      <c r="D30" s="379" t="s">
        <v>50</v>
      </c>
      <c r="E30" s="380"/>
      <c r="F30" s="380"/>
      <c r="G30" s="380"/>
      <c r="H30" s="381"/>
      <c r="I30" s="105"/>
    </row>
    <row r="31" spans="1:14" ht="42" customHeight="1">
      <c r="A31" s="278">
        <v>5</v>
      </c>
      <c r="B31" s="401" t="s">
        <v>147</v>
      </c>
      <c r="C31" s="367"/>
      <c r="D31" s="397" t="s">
        <v>49</v>
      </c>
      <c r="E31" s="398"/>
      <c r="F31" s="398"/>
      <c r="G31" s="398"/>
      <c r="H31" s="399"/>
      <c r="I31" s="99"/>
    </row>
    <row r="32" spans="1:14" ht="69.599999999999994" customHeight="1" thickBot="1">
      <c r="A32" s="280"/>
      <c r="B32" s="403"/>
      <c r="C32" s="369"/>
      <c r="D32" s="379" t="s">
        <v>110</v>
      </c>
      <c r="E32" s="380"/>
      <c r="F32" s="380"/>
      <c r="G32" s="380"/>
      <c r="H32" s="381"/>
      <c r="I32" s="101"/>
    </row>
    <row r="33" spans="1:11" ht="42" customHeight="1">
      <c r="A33" s="278">
        <v>6</v>
      </c>
      <c r="B33" s="401" t="s">
        <v>48</v>
      </c>
      <c r="C33" s="367"/>
      <c r="D33" s="397" t="s">
        <v>47</v>
      </c>
      <c r="E33" s="398"/>
      <c r="F33" s="398"/>
      <c r="G33" s="398"/>
      <c r="H33" s="399"/>
      <c r="I33" s="99"/>
    </row>
    <row r="34" spans="1:11" ht="50.45" customHeight="1">
      <c r="A34" s="279"/>
      <c r="B34" s="402"/>
      <c r="C34" s="368"/>
      <c r="D34" s="382" t="s">
        <v>46</v>
      </c>
      <c r="E34" s="383"/>
      <c r="F34" s="383"/>
      <c r="G34" s="383"/>
      <c r="H34" s="384"/>
      <c r="I34" s="100"/>
    </row>
    <row r="35" spans="1:11" ht="46.9" customHeight="1">
      <c r="A35" s="279"/>
      <c r="B35" s="402"/>
      <c r="C35" s="368"/>
      <c r="D35" s="382" t="s">
        <v>45</v>
      </c>
      <c r="E35" s="383"/>
      <c r="F35" s="383"/>
      <c r="G35" s="383"/>
      <c r="H35" s="384"/>
      <c r="I35" s="100"/>
    </row>
    <row r="36" spans="1:11" ht="46.15" customHeight="1" thickBot="1">
      <c r="A36" s="280"/>
      <c r="B36" s="403"/>
      <c r="C36" s="369"/>
      <c r="D36" s="379" t="s">
        <v>44</v>
      </c>
      <c r="E36" s="380"/>
      <c r="F36" s="380"/>
      <c r="G36" s="380"/>
      <c r="H36" s="381"/>
      <c r="I36" s="100"/>
      <c r="K36" s="1">
        <v>0</v>
      </c>
    </row>
    <row r="37" spans="1:11" ht="66" customHeight="1">
      <c r="A37" s="278">
        <v>7</v>
      </c>
      <c r="B37" s="407" t="s">
        <v>9</v>
      </c>
      <c r="C37" s="404"/>
      <c r="D37" s="391" t="s">
        <v>142</v>
      </c>
      <c r="E37" s="392"/>
      <c r="F37" s="392"/>
      <c r="G37" s="392"/>
      <c r="H37" s="393"/>
      <c r="I37" s="99"/>
      <c r="K37" s="1">
        <v>0.1</v>
      </c>
    </row>
    <row r="38" spans="1:11" ht="67.150000000000006" customHeight="1">
      <c r="A38" s="279"/>
      <c r="B38" s="408"/>
      <c r="C38" s="405"/>
      <c r="D38" s="394" t="s">
        <v>43</v>
      </c>
      <c r="E38" s="395"/>
      <c r="F38" s="395"/>
      <c r="G38" s="395"/>
      <c r="H38" s="396"/>
      <c r="I38" s="100"/>
      <c r="K38" s="1">
        <v>0.15</v>
      </c>
    </row>
    <row r="39" spans="1:11" ht="57.6" customHeight="1">
      <c r="A39" s="279"/>
      <c r="B39" s="408"/>
      <c r="C39" s="405"/>
      <c r="D39" s="394" t="s">
        <v>42</v>
      </c>
      <c r="E39" s="395"/>
      <c r="F39" s="395"/>
      <c r="G39" s="395"/>
      <c r="H39" s="396"/>
      <c r="I39" s="100"/>
      <c r="K39" s="1">
        <v>0.2</v>
      </c>
    </row>
    <row r="40" spans="1:11" ht="58.15" customHeight="1">
      <c r="A40" s="279"/>
      <c r="B40" s="408"/>
      <c r="C40" s="405"/>
      <c r="D40" s="394" t="s">
        <v>41</v>
      </c>
      <c r="E40" s="395"/>
      <c r="F40" s="395"/>
      <c r="G40" s="395"/>
      <c r="H40" s="396"/>
      <c r="I40" s="100"/>
      <c r="K40" s="1">
        <v>0.25</v>
      </c>
    </row>
    <row r="41" spans="1:11" ht="55.9" customHeight="1" thickBot="1">
      <c r="A41" s="280"/>
      <c r="B41" s="409"/>
      <c r="C41" s="406"/>
      <c r="D41" s="359" t="s">
        <v>111</v>
      </c>
      <c r="E41" s="360"/>
      <c r="F41" s="360"/>
      <c r="G41" s="360"/>
      <c r="H41" s="361"/>
      <c r="I41" s="101"/>
      <c r="K41" s="1">
        <v>0.3</v>
      </c>
    </row>
    <row r="42" spans="1:11" ht="67.150000000000006" customHeight="1" thickBot="1">
      <c r="A42" s="424" t="s">
        <v>94</v>
      </c>
      <c r="B42" s="425"/>
      <c r="C42" s="83">
        <f>SUM(C19:C41)</f>
        <v>0</v>
      </c>
      <c r="D42" s="426"/>
      <c r="E42" s="426"/>
      <c r="F42" s="426"/>
      <c r="G42" s="426"/>
      <c r="H42" s="426"/>
      <c r="I42" s="427"/>
      <c r="K42" s="1">
        <v>0.35</v>
      </c>
    </row>
    <row r="43" spans="1:11" ht="53.45" customHeight="1" thickBot="1">
      <c r="A43" s="106" t="s">
        <v>97</v>
      </c>
      <c r="B43" s="93">
        <v>44196</v>
      </c>
      <c r="C43" s="315">
        <v>44196</v>
      </c>
      <c r="D43" s="316"/>
      <c r="E43" s="434" t="s">
        <v>1</v>
      </c>
      <c r="F43" s="435"/>
      <c r="G43" s="435"/>
      <c r="H43" s="435"/>
      <c r="I43" s="436"/>
      <c r="K43" s="1">
        <v>0.4</v>
      </c>
    </row>
    <row r="44" spans="1:11" ht="95.45" customHeight="1" thickBot="1">
      <c r="A44" s="285" t="s">
        <v>0</v>
      </c>
      <c r="B44" s="286"/>
      <c r="C44" s="376"/>
      <c r="D44" s="377"/>
      <c r="E44" s="306" t="s">
        <v>153</v>
      </c>
      <c r="F44" s="307"/>
      <c r="G44" s="307"/>
      <c r="H44" s="307"/>
      <c r="I44" s="308"/>
    </row>
    <row r="45" spans="1:11" ht="31.15" customHeight="1" thickBot="1">
      <c r="A45" s="378" t="s">
        <v>40</v>
      </c>
      <c r="B45" s="378"/>
      <c r="C45" s="160"/>
      <c r="D45" s="160"/>
      <c r="E45" s="161"/>
      <c r="F45" s="400" t="s">
        <v>112</v>
      </c>
      <c r="G45" s="400"/>
      <c r="H45" s="400"/>
      <c r="I45" s="400"/>
    </row>
    <row r="46" spans="1:11" ht="0.6" customHeight="1" thickBot="1"/>
    <row r="47" spans="1:11" ht="19.5" customHeight="1">
      <c r="A47" s="35"/>
      <c r="B47" s="36"/>
      <c r="C47" s="36"/>
      <c r="D47" s="36"/>
      <c r="E47" s="36"/>
      <c r="F47" s="37"/>
      <c r="G47" s="37"/>
      <c r="H47" s="37"/>
      <c r="I47" s="38"/>
    </row>
    <row r="48" spans="1:11" ht="1.9" customHeight="1" thickBot="1">
      <c r="A48" s="39"/>
      <c r="B48" s="40"/>
      <c r="C48" s="40"/>
      <c r="D48" s="40"/>
      <c r="E48" s="40"/>
      <c r="F48" s="41"/>
      <c r="G48" s="41"/>
      <c r="H48" s="41"/>
      <c r="I48" s="42"/>
    </row>
    <row r="49" spans="1:11" ht="13.5" customHeight="1" thickBot="1"/>
    <row r="50" spans="1:11" ht="103.15" customHeight="1" thickBot="1">
      <c r="A50" s="388" t="s">
        <v>154</v>
      </c>
      <c r="B50" s="389"/>
      <c r="C50" s="389"/>
      <c r="D50" s="389"/>
      <c r="E50" s="389"/>
      <c r="F50" s="389"/>
      <c r="G50" s="389"/>
      <c r="H50" s="389"/>
      <c r="I50" s="390"/>
    </row>
    <row r="51" spans="1:11" ht="60.6" customHeight="1" thickBot="1">
      <c r="A51" s="50" t="str">
        <f t="shared" ref="A51:B53" si="0">A2</f>
        <v>اسم الموظف:</v>
      </c>
      <c r="B51" s="172" t="str">
        <f t="shared" si="0"/>
        <v xml:space="preserve"> </v>
      </c>
      <c r="C51" s="44"/>
      <c r="D51" s="52" t="str">
        <f t="shared" ref="D51:E53" si="1">D2</f>
        <v>الوكالة / الادارة العامة:</v>
      </c>
      <c r="E51" s="441" t="str">
        <f t="shared" si="1"/>
        <v xml:space="preserve"> </v>
      </c>
      <c r="F51" s="441"/>
      <c r="G51" s="441"/>
      <c r="H51" s="442"/>
      <c r="I51" s="443"/>
    </row>
    <row r="52" spans="1:11" ht="53.45" customHeight="1" thickBot="1">
      <c r="A52" s="50" t="str">
        <f t="shared" si="0"/>
        <v>المسمى الوظيفي:</v>
      </c>
      <c r="B52" s="172" t="str">
        <f t="shared" si="0"/>
        <v xml:space="preserve"> </v>
      </c>
      <c r="C52" s="68"/>
      <c r="D52" s="53" t="str">
        <f t="shared" si="1"/>
        <v xml:space="preserve">الإدارة /القسم: </v>
      </c>
      <c r="E52" s="437" t="str">
        <f t="shared" si="1"/>
        <v xml:space="preserve"> </v>
      </c>
      <c r="F52" s="437"/>
      <c r="G52" s="437"/>
      <c r="H52" s="442"/>
      <c r="I52" s="443"/>
    </row>
    <row r="53" spans="1:11" ht="63.6" customHeight="1" thickBot="1">
      <c r="A53" s="51" t="str">
        <f t="shared" si="0"/>
        <v>السجل المدني/رقم الموظف:</v>
      </c>
      <c r="B53" s="173" t="str">
        <f t="shared" si="0"/>
        <v xml:space="preserve"> </v>
      </c>
      <c r="C53" s="69"/>
      <c r="D53" s="54" t="str">
        <f t="shared" si="1"/>
        <v>المدير (المقيم):</v>
      </c>
      <c r="E53" s="440" t="str">
        <f t="shared" si="1"/>
        <v xml:space="preserve"> </v>
      </c>
      <c r="F53" s="440"/>
      <c r="G53" s="440"/>
      <c r="H53" s="438"/>
      <c r="I53" s="439"/>
    </row>
    <row r="54" spans="1:11" ht="46.15" customHeight="1" thickTop="1" thickBot="1">
      <c r="A54" s="356" t="s">
        <v>119</v>
      </c>
      <c r="B54" s="357"/>
      <c r="C54" s="357"/>
      <c r="D54" s="357"/>
      <c r="E54" s="357"/>
      <c r="F54" s="357"/>
      <c r="G54" s="357"/>
      <c r="H54" s="357"/>
      <c r="I54" s="358"/>
    </row>
    <row r="55" spans="1:11" ht="105" customHeight="1" thickTop="1" thickBot="1">
      <c r="A55" s="138" t="s">
        <v>103</v>
      </c>
      <c r="B55" s="141" t="s">
        <v>114</v>
      </c>
      <c r="C55" s="142" t="s">
        <v>36</v>
      </c>
      <c r="D55" s="143" t="s">
        <v>35</v>
      </c>
      <c r="E55" s="144" t="s">
        <v>34</v>
      </c>
      <c r="F55" s="144" t="s">
        <v>33</v>
      </c>
      <c r="G55" s="145" t="s">
        <v>32</v>
      </c>
      <c r="H55" s="146"/>
      <c r="I55" s="147" t="s">
        <v>30</v>
      </c>
    </row>
    <row r="56" spans="1:11" ht="160.9" customHeight="1" thickBot="1">
      <c r="A56" s="139">
        <v>1</v>
      </c>
      <c r="B56" s="167" t="str">
        <f t="shared" ref="B56:B61" si="2">B7</f>
        <v>حضور دورات تدربية في مجال تخصصه أوعمله خلال دورة الأداء</v>
      </c>
      <c r="C56" s="176" t="str">
        <f>G7</f>
        <v xml:space="preserve">ساعة تدريبية </v>
      </c>
      <c r="D56" s="85">
        <f t="shared" ref="C56:E61" si="3">H7</f>
        <v>0.1</v>
      </c>
      <c r="E56" s="86">
        <f>I7</f>
        <v>20</v>
      </c>
      <c r="F56" s="87"/>
      <c r="G56" s="88">
        <f>F56-E56</f>
        <v>-20</v>
      </c>
      <c r="H56" s="89">
        <f>IF(NOT(ISBLANK(E56)),IF(F56/E56&gt;1,5,IF(F56/E56&gt;=0.9,4,IF(F56/E56&gt;=0.8,3,IF(F56/E56&gt;=0.6,2,1)))),"")</f>
        <v>1</v>
      </c>
      <c r="I56" s="58">
        <f t="shared" ref="I56:I64" si="4">IF(NOT(ISBLANK(D56)), H56*D56,"")</f>
        <v>0.1</v>
      </c>
      <c r="J56" s="19"/>
      <c r="K56" s="19"/>
    </row>
    <row r="57" spans="1:11" ht="114.6" customHeight="1" thickBot="1">
      <c r="A57" s="139">
        <v>2</v>
      </c>
      <c r="B57" s="108" t="str">
        <f t="shared" si="2"/>
        <v>الهدف 2 Goal</v>
      </c>
      <c r="C57" s="84" t="str">
        <f t="shared" si="3"/>
        <v xml:space="preserve"> </v>
      </c>
      <c r="D57" s="85">
        <f t="shared" si="3"/>
        <v>0</v>
      </c>
      <c r="E57" s="86">
        <f t="shared" si="3"/>
        <v>1</v>
      </c>
      <c r="F57" s="87"/>
      <c r="G57" s="88">
        <f t="shared" ref="G57:G64" si="5">F57-E57</f>
        <v>-1</v>
      </c>
      <c r="H57" s="89">
        <f t="shared" ref="H57:H64" si="6">IF(NOT(ISBLANK(E57)),IF(F57/E57&gt;1,5,IF(F57/E57&gt;=0.9,4,IF(F57/E57&gt;=0.8,3,IF(F57/E57&gt;=0.6,2,1)))),"")</f>
        <v>1</v>
      </c>
      <c r="I57" s="58">
        <f t="shared" si="4"/>
        <v>0</v>
      </c>
      <c r="J57" s="19">
        <v>1</v>
      </c>
      <c r="K57" s="19">
        <v>2</v>
      </c>
    </row>
    <row r="58" spans="1:11" ht="114.6" customHeight="1" thickBot="1">
      <c r="A58" s="139">
        <v>3</v>
      </c>
      <c r="B58" s="107" t="str">
        <f t="shared" si="2"/>
        <v>الهدف 3 Goal</v>
      </c>
      <c r="C58" s="84" t="str">
        <f t="shared" si="3"/>
        <v xml:space="preserve"> </v>
      </c>
      <c r="D58" s="85">
        <f t="shared" si="3"/>
        <v>0</v>
      </c>
      <c r="E58" s="86">
        <f t="shared" si="3"/>
        <v>1</v>
      </c>
      <c r="F58" s="87"/>
      <c r="G58" s="88">
        <f>F58-E58</f>
        <v>-1</v>
      </c>
      <c r="H58" s="89">
        <f>IF(NOT(ISBLANK(E58)),IF(F58/E58&gt;1,5,IF(F58/E58&gt;=0.9,4,IF(F58/E58&gt;=0.8,3,IF(F58/E58&gt;=0.6,2,1)))),"")</f>
        <v>1</v>
      </c>
      <c r="I58" s="58">
        <f>IF(NOT(ISBLANK(D58)), H58*D58,"")</f>
        <v>0</v>
      </c>
      <c r="J58" s="19"/>
      <c r="K58" s="19">
        <v>3</v>
      </c>
    </row>
    <row r="59" spans="1:11" ht="114.6" customHeight="1" thickBot="1">
      <c r="A59" s="139">
        <v>4</v>
      </c>
      <c r="B59" s="56" t="str">
        <f t="shared" si="2"/>
        <v>الهدف 4 Goal</v>
      </c>
      <c r="C59" s="84" t="str">
        <f t="shared" si="3"/>
        <v xml:space="preserve"> </v>
      </c>
      <c r="D59" s="85">
        <f t="shared" si="3"/>
        <v>0</v>
      </c>
      <c r="E59" s="86">
        <f t="shared" si="3"/>
        <v>1</v>
      </c>
      <c r="F59" s="87"/>
      <c r="G59" s="88">
        <f>F59-E59</f>
        <v>-1</v>
      </c>
      <c r="H59" s="89">
        <f>IF(NOT(ISBLANK(E59)),IF(F59/E59&gt;1,5,IF(F59/E59&gt;=0.9,4,IF(F59/E59&gt;=0.8,3,IF(F59/E59&gt;=0.6,2,1)))),"")</f>
        <v>1</v>
      </c>
      <c r="I59" s="58">
        <f>IF(NOT(ISBLANK(D59)), H59*D59,"")</f>
        <v>0</v>
      </c>
      <c r="J59" s="19">
        <v>1</v>
      </c>
      <c r="K59" s="19">
        <v>4</v>
      </c>
    </row>
    <row r="60" spans="1:11" ht="104.45" customHeight="1" thickBot="1">
      <c r="A60" s="139">
        <v>5</v>
      </c>
      <c r="B60" s="55" t="str">
        <f t="shared" si="2"/>
        <v>الهدف 5 Goal</v>
      </c>
      <c r="C60" s="84" t="str">
        <f t="shared" si="3"/>
        <v xml:space="preserve"> </v>
      </c>
      <c r="D60" s="85">
        <f t="shared" si="3"/>
        <v>0</v>
      </c>
      <c r="E60" s="86">
        <f t="shared" si="3"/>
        <v>1</v>
      </c>
      <c r="F60" s="87"/>
      <c r="G60" s="88">
        <f t="shared" si="5"/>
        <v>-1</v>
      </c>
      <c r="H60" s="89">
        <f t="shared" si="6"/>
        <v>1</v>
      </c>
      <c r="I60" s="58">
        <f t="shared" si="4"/>
        <v>0</v>
      </c>
      <c r="J60" s="19">
        <v>2</v>
      </c>
      <c r="K60" s="19"/>
    </row>
    <row r="61" spans="1:11" ht="86.45" customHeight="1" thickBot="1">
      <c r="A61" s="139">
        <v>6</v>
      </c>
      <c r="B61" s="162" t="str">
        <f t="shared" si="2"/>
        <v>الهدف 6 Goal</v>
      </c>
      <c r="C61" s="84" t="str">
        <f t="shared" si="3"/>
        <v xml:space="preserve"> </v>
      </c>
      <c r="D61" s="85">
        <f t="shared" si="3"/>
        <v>0</v>
      </c>
      <c r="E61" s="86">
        <f t="shared" si="3"/>
        <v>1</v>
      </c>
      <c r="F61" s="87"/>
      <c r="G61" s="88">
        <f t="shared" si="5"/>
        <v>-1</v>
      </c>
      <c r="H61" s="89">
        <f t="shared" si="6"/>
        <v>1</v>
      </c>
      <c r="I61" s="59">
        <f t="shared" si="4"/>
        <v>0</v>
      </c>
      <c r="J61" s="19">
        <v>3</v>
      </c>
      <c r="K61" s="19"/>
    </row>
    <row r="62" spans="1:11" ht="27" hidden="1" customHeight="1" thickBot="1">
      <c r="A62" s="140">
        <v>5</v>
      </c>
      <c r="B62" s="14"/>
      <c r="C62" s="15"/>
      <c r="D62" s="16"/>
      <c r="E62" s="15"/>
      <c r="F62" s="17"/>
      <c r="G62" s="15"/>
      <c r="H62" s="18"/>
      <c r="I62" s="60" t="str">
        <f t="shared" si="4"/>
        <v/>
      </c>
      <c r="J62" s="19">
        <v>4</v>
      </c>
      <c r="K62" s="19"/>
    </row>
    <row r="63" spans="1:11" ht="26.25" hidden="1" customHeight="1" thickBot="1">
      <c r="A63" s="140">
        <v>6</v>
      </c>
      <c r="B63" s="14"/>
      <c r="C63" s="15"/>
      <c r="D63" s="16"/>
      <c r="E63" s="15"/>
      <c r="F63" s="17"/>
      <c r="G63" s="15"/>
      <c r="H63" s="18"/>
      <c r="I63" s="60" t="str">
        <f t="shared" si="4"/>
        <v/>
      </c>
      <c r="J63" s="19">
        <v>5</v>
      </c>
      <c r="K63" s="19"/>
    </row>
    <row r="64" spans="1:11" ht="27" hidden="1" customHeight="1" thickBot="1">
      <c r="A64" s="140">
        <v>7</v>
      </c>
      <c r="B64" s="14"/>
      <c r="C64" s="15"/>
      <c r="D64" s="16"/>
      <c r="E64" s="15"/>
      <c r="F64" s="17"/>
      <c r="G64" s="57">
        <f t="shared" si="5"/>
        <v>0</v>
      </c>
      <c r="H64" s="61" t="str">
        <f t="shared" si="6"/>
        <v/>
      </c>
      <c r="I64" s="60" t="str">
        <f t="shared" si="4"/>
        <v/>
      </c>
    </row>
    <row r="65" spans="1:12" s="20" customFormat="1" ht="48.6" customHeight="1" thickBot="1">
      <c r="A65" s="140"/>
      <c r="B65" s="352" t="s">
        <v>115</v>
      </c>
      <c r="C65" s="353"/>
      <c r="D65" s="97">
        <f>SUM(D56:D64)</f>
        <v>0.1</v>
      </c>
      <c r="E65" s="354" t="s">
        <v>116</v>
      </c>
      <c r="F65" s="355"/>
      <c r="G65" s="355"/>
      <c r="H65" s="115" t="str">
        <f>IF(D65=100%,SUM(I56:I64),"")</f>
        <v/>
      </c>
      <c r="I65" s="148"/>
    </row>
    <row r="66" spans="1:12" ht="40.15" customHeight="1" thickTop="1" thickBot="1">
      <c r="A66" s="132"/>
      <c r="B66" s="356" t="s">
        <v>121</v>
      </c>
      <c r="C66" s="357"/>
      <c r="D66" s="357"/>
      <c r="E66" s="357"/>
      <c r="F66" s="357"/>
      <c r="G66" s="357"/>
      <c r="H66" s="357"/>
      <c r="I66" s="358"/>
    </row>
    <row r="67" spans="1:12" ht="148.9" customHeight="1" thickTop="1" thickBot="1">
      <c r="A67" s="132"/>
      <c r="B67" s="134" t="s">
        <v>137</v>
      </c>
      <c r="C67" s="135" t="s">
        <v>31</v>
      </c>
      <c r="D67" s="444" t="s">
        <v>117</v>
      </c>
      <c r="E67" s="445"/>
      <c r="F67" s="445"/>
      <c r="G67" s="446"/>
      <c r="H67" s="136" t="s">
        <v>141</v>
      </c>
      <c r="I67" s="137" t="s">
        <v>83</v>
      </c>
      <c r="J67" s="21"/>
    </row>
    <row r="68" spans="1:12" ht="41.45" customHeight="1">
      <c r="A68" s="132"/>
      <c r="B68" s="264" t="s">
        <v>29</v>
      </c>
      <c r="C68" s="267">
        <f>C19</f>
        <v>0</v>
      </c>
      <c r="D68" s="309" t="s">
        <v>28</v>
      </c>
      <c r="E68" s="310"/>
      <c r="F68" s="310"/>
      <c r="G68" s="311"/>
      <c r="H68" s="80"/>
      <c r="I68" s="90" t="str">
        <f t="shared" ref="I68:I90" si="7">IF(NOT(ISBLANK(I19)),IF(H68/I19&gt;1,5,IF(H68/I19&gt;=0.9,4,IF(H68/I19&gt;=0.8,3,IF(H68/I19&gt;=0.6,2,1)))),"")</f>
        <v/>
      </c>
      <c r="J68" s="428" t="e">
        <f>C68*(I68+I69+I70)/3</f>
        <v>#VALUE!</v>
      </c>
    </row>
    <row r="69" spans="1:12" ht="40.9" customHeight="1">
      <c r="A69" s="132"/>
      <c r="B69" s="265"/>
      <c r="C69" s="268"/>
      <c r="D69" s="320" t="s">
        <v>27</v>
      </c>
      <c r="E69" s="321"/>
      <c r="F69" s="321"/>
      <c r="G69" s="322"/>
      <c r="H69" s="81"/>
      <c r="I69" s="91" t="str">
        <f t="shared" si="7"/>
        <v/>
      </c>
      <c r="J69" s="428"/>
    </row>
    <row r="70" spans="1:12" ht="42.6" customHeight="1" thickBot="1">
      <c r="A70" s="132"/>
      <c r="B70" s="266"/>
      <c r="C70" s="269"/>
      <c r="D70" s="312" t="s">
        <v>26</v>
      </c>
      <c r="E70" s="313"/>
      <c r="F70" s="313"/>
      <c r="G70" s="314"/>
      <c r="H70" s="82"/>
      <c r="I70" s="92" t="str">
        <f t="shared" si="7"/>
        <v/>
      </c>
      <c r="J70" s="428"/>
      <c r="K70" s="1">
        <v>1</v>
      </c>
    </row>
    <row r="71" spans="1:12" ht="58.15" customHeight="1">
      <c r="A71" s="132"/>
      <c r="B71" s="265" t="s">
        <v>25</v>
      </c>
      <c r="C71" s="267">
        <f>C22</f>
        <v>0</v>
      </c>
      <c r="D71" s="309" t="s">
        <v>24</v>
      </c>
      <c r="E71" s="310"/>
      <c r="F71" s="310"/>
      <c r="G71" s="311"/>
      <c r="H71" s="80"/>
      <c r="I71" s="90" t="str">
        <f t="shared" si="7"/>
        <v/>
      </c>
      <c r="J71" s="428" t="e">
        <f>C71*(I71+I72+I73)/3</f>
        <v>#VALUE!</v>
      </c>
      <c r="K71" s="1">
        <v>2</v>
      </c>
    </row>
    <row r="72" spans="1:12" ht="91.9" customHeight="1">
      <c r="A72" s="132"/>
      <c r="B72" s="265"/>
      <c r="C72" s="268"/>
      <c r="D72" s="320" t="s">
        <v>23</v>
      </c>
      <c r="E72" s="321"/>
      <c r="F72" s="321"/>
      <c r="G72" s="322"/>
      <c r="H72" s="81"/>
      <c r="I72" s="91" t="str">
        <f t="shared" si="7"/>
        <v/>
      </c>
      <c r="J72" s="428"/>
      <c r="K72" s="1">
        <v>3</v>
      </c>
    </row>
    <row r="73" spans="1:12" ht="73.900000000000006" customHeight="1" thickBot="1">
      <c r="A73" s="132"/>
      <c r="B73" s="265"/>
      <c r="C73" s="269"/>
      <c r="D73" s="312" t="s">
        <v>22</v>
      </c>
      <c r="E73" s="313"/>
      <c r="F73" s="313"/>
      <c r="G73" s="314"/>
      <c r="H73" s="82"/>
      <c r="I73" s="92" t="str">
        <f t="shared" si="7"/>
        <v/>
      </c>
      <c r="J73" s="428"/>
      <c r="K73" s="1">
        <v>4</v>
      </c>
    </row>
    <row r="74" spans="1:12" ht="48.6" customHeight="1">
      <c r="A74" s="132"/>
      <c r="B74" s="264" t="s">
        <v>21</v>
      </c>
      <c r="C74" s="267">
        <f>C25</f>
        <v>0</v>
      </c>
      <c r="D74" s="309" t="s">
        <v>122</v>
      </c>
      <c r="E74" s="310"/>
      <c r="F74" s="310"/>
      <c r="G74" s="311"/>
      <c r="H74" s="80"/>
      <c r="I74" s="90" t="str">
        <f t="shared" si="7"/>
        <v/>
      </c>
      <c r="J74" s="428" t="e">
        <f>C74*(I74+I75+I76)/3</f>
        <v>#VALUE!</v>
      </c>
      <c r="K74" s="1">
        <v>5</v>
      </c>
    </row>
    <row r="75" spans="1:12" ht="53.45" customHeight="1">
      <c r="A75" s="132"/>
      <c r="B75" s="265"/>
      <c r="C75" s="268"/>
      <c r="D75" s="320" t="s">
        <v>20</v>
      </c>
      <c r="E75" s="321"/>
      <c r="F75" s="321"/>
      <c r="G75" s="322"/>
      <c r="H75" s="81"/>
      <c r="I75" s="91" t="str">
        <f t="shared" si="7"/>
        <v/>
      </c>
      <c r="J75" s="428"/>
      <c r="K75" s="22">
        <v>6</v>
      </c>
      <c r="L75" s="22"/>
    </row>
    <row r="76" spans="1:12" ht="49.9" customHeight="1" thickBot="1">
      <c r="A76" s="132"/>
      <c r="B76" s="266"/>
      <c r="C76" s="269"/>
      <c r="D76" s="364" t="s">
        <v>19</v>
      </c>
      <c r="E76" s="365"/>
      <c r="F76" s="365"/>
      <c r="G76" s="366"/>
      <c r="H76" s="82"/>
      <c r="I76" s="92" t="str">
        <f t="shared" si="7"/>
        <v/>
      </c>
      <c r="J76" s="428"/>
    </row>
    <row r="77" spans="1:12" ht="61.15" customHeight="1">
      <c r="A77" s="132"/>
      <c r="B77" s="265" t="s">
        <v>18</v>
      </c>
      <c r="C77" s="267">
        <f>C28</f>
        <v>0</v>
      </c>
      <c r="D77" s="347" t="s">
        <v>17</v>
      </c>
      <c r="E77" s="348"/>
      <c r="F77" s="348"/>
      <c r="G77" s="349"/>
      <c r="H77" s="80"/>
      <c r="I77" s="90" t="str">
        <f t="shared" si="7"/>
        <v/>
      </c>
      <c r="J77" s="428" t="e">
        <f>C77*(I77+I78+I79)/3</f>
        <v>#VALUE!</v>
      </c>
      <c r="K77" s="1">
        <v>0.5</v>
      </c>
    </row>
    <row r="78" spans="1:12" ht="73.900000000000006" customHeight="1">
      <c r="A78" s="132"/>
      <c r="B78" s="265"/>
      <c r="C78" s="268"/>
      <c r="D78" s="261" t="s">
        <v>143</v>
      </c>
      <c r="E78" s="262"/>
      <c r="F78" s="262"/>
      <c r="G78" s="263"/>
      <c r="H78" s="81"/>
      <c r="I78" s="91" t="str">
        <f t="shared" si="7"/>
        <v/>
      </c>
      <c r="J78" s="428"/>
      <c r="K78" s="1">
        <v>1</v>
      </c>
    </row>
    <row r="79" spans="1:12" ht="76.150000000000006" customHeight="1" thickBot="1">
      <c r="A79" s="132"/>
      <c r="B79" s="265"/>
      <c r="C79" s="269"/>
      <c r="D79" s="329" t="s">
        <v>123</v>
      </c>
      <c r="E79" s="330"/>
      <c r="F79" s="330"/>
      <c r="G79" s="331"/>
      <c r="H79" s="82"/>
      <c r="I79" s="92" t="str">
        <f t="shared" si="7"/>
        <v/>
      </c>
      <c r="J79" s="428"/>
      <c r="K79" s="1">
        <v>1.5</v>
      </c>
    </row>
    <row r="80" spans="1:12" ht="54" customHeight="1">
      <c r="A80" s="132"/>
      <c r="B80" s="264" t="s">
        <v>147</v>
      </c>
      <c r="C80" s="267">
        <f>C31</f>
        <v>0</v>
      </c>
      <c r="D80" s="309" t="s">
        <v>16</v>
      </c>
      <c r="E80" s="310"/>
      <c r="F80" s="310"/>
      <c r="G80" s="311"/>
      <c r="H80" s="80"/>
      <c r="I80" s="90" t="str">
        <f t="shared" si="7"/>
        <v/>
      </c>
      <c r="J80" s="428" t="e">
        <f>C80*(I80+I81)/2</f>
        <v>#VALUE!</v>
      </c>
      <c r="K80" s="1">
        <v>2</v>
      </c>
    </row>
    <row r="81" spans="1:11" ht="49.15" customHeight="1" thickBot="1">
      <c r="A81" s="132"/>
      <c r="B81" s="265"/>
      <c r="C81" s="269"/>
      <c r="D81" s="312" t="s">
        <v>15</v>
      </c>
      <c r="E81" s="313"/>
      <c r="F81" s="313"/>
      <c r="G81" s="314"/>
      <c r="H81" s="82"/>
      <c r="I81" s="92" t="str">
        <f t="shared" si="7"/>
        <v/>
      </c>
      <c r="J81" s="428"/>
      <c r="K81" s="1">
        <v>2.5</v>
      </c>
    </row>
    <row r="82" spans="1:11" ht="37.15" customHeight="1">
      <c r="A82" s="132"/>
      <c r="B82" s="264" t="s">
        <v>14</v>
      </c>
      <c r="C82" s="267">
        <f>C33</f>
        <v>0</v>
      </c>
      <c r="D82" s="431" t="s">
        <v>13</v>
      </c>
      <c r="E82" s="432"/>
      <c r="F82" s="432"/>
      <c r="G82" s="433"/>
      <c r="H82" s="80"/>
      <c r="I82" s="90" t="str">
        <f t="shared" si="7"/>
        <v/>
      </c>
      <c r="J82" s="428" t="e">
        <f>C82*(I83+I84+I82+I85)/4</f>
        <v>#VALUE!</v>
      </c>
      <c r="K82" s="1">
        <v>3</v>
      </c>
    </row>
    <row r="83" spans="1:11" ht="48" customHeight="1">
      <c r="A83" s="132"/>
      <c r="B83" s="265"/>
      <c r="C83" s="268"/>
      <c r="D83" s="261" t="s">
        <v>12</v>
      </c>
      <c r="E83" s="262"/>
      <c r="F83" s="262"/>
      <c r="G83" s="263"/>
      <c r="H83" s="81"/>
      <c r="I83" s="91" t="str">
        <f t="shared" si="7"/>
        <v/>
      </c>
      <c r="J83" s="428"/>
      <c r="K83" s="1">
        <v>3.5</v>
      </c>
    </row>
    <row r="84" spans="1:11" ht="52.9" customHeight="1">
      <c r="A84" s="132"/>
      <c r="B84" s="265"/>
      <c r="C84" s="268"/>
      <c r="D84" s="261" t="s">
        <v>11</v>
      </c>
      <c r="E84" s="262"/>
      <c r="F84" s="262"/>
      <c r="G84" s="263"/>
      <c r="H84" s="81"/>
      <c r="I84" s="91" t="str">
        <f t="shared" si="7"/>
        <v/>
      </c>
      <c r="J84" s="428"/>
      <c r="K84" s="1">
        <v>4</v>
      </c>
    </row>
    <row r="85" spans="1:11" ht="52.9" customHeight="1" thickBot="1">
      <c r="A85" s="132"/>
      <c r="B85" s="266"/>
      <c r="C85" s="269"/>
      <c r="D85" s="329" t="s">
        <v>10</v>
      </c>
      <c r="E85" s="330"/>
      <c r="F85" s="330"/>
      <c r="G85" s="331"/>
      <c r="H85" s="82"/>
      <c r="I85" s="92" t="str">
        <f t="shared" si="7"/>
        <v/>
      </c>
      <c r="J85" s="428"/>
      <c r="K85" s="1">
        <v>4.5</v>
      </c>
    </row>
    <row r="86" spans="1:11" ht="98.45" customHeight="1">
      <c r="A86" s="132"/>
      <c r="B86" s="341" t="s">
        <v>9</v>
      </c>
      <c r="C86" s="344">
        <f>C37</f>
        <v>0</v>
      </c>
      <c r="D86" s="347" t="s">
        <v>8</v>
      </c>
      <c r="E86" s="348"/>
      <c r="F86" s="348"/>
      <c r="G86" s="349"/>
      <c r="H86" s="80"/>
      <c r="I86" s="90" t="str">
        <f t="shared" si="7"/>
        <v/>
      </c>
      <c r="J86" s="428" t="e">
        <f>C86*(I87+I88+I86+I89+I90)/5</f>
        <v>#VALUE!</v>
      </c>
      <c r="K86" s="1">
        <v>5</v>
      </c>
    </row>
    <row r="87" spans="1:11" ht="76.150000000000006" customHeight="1">
      <c r="A87" s="132"/>
      <c r="B87" s="342"/>
      <c r="C87" s="345"/>
      <c r="D87" s="261" t="s">
        <v>7</v>
      </c>
      <c r="E87" s="262"/>
      <c r="F87" s="262"/>
      <c r="G87" s="263"/>
      <c r="H87" s="81"/>
      <c r="I87" s="91" t="str">
        <f t="shared" si="7"/>
        <v/>
      </c>
      <c r="J87" s="428"/>
    </row>
    <row r="88" spans="1:11" ht="54" customHeight="1">
      <c r="A88" s="132"/>
      <c r="B88" s="342"/>
      <c r="C88" s="345"/>
      <c r="D88" s="261" t="s">
        <v>6</v>
      </c>
      <c r="E88" s="262"/>
      <c r="F88" s="262"/>
      <c r="G88" s="263"/>
      <c r="H88" s="81"/>
      <c r="I88" s="91" t="str">
        <f t="shared" si="7"/>
        <v/>
      </c>
      <c r="J88" s="428"/>
    </row>
    <row r="89" spans="1:11" ht="50.45" customHeight="1">
      <c r="A89" s="132"/>
      <c r="B89" s="342"/>
      <c r="C89" s="345"/>
      <c r="D89" s="261" t="s">
        <v>5</v>
      </c>
      <c r="E89" s="262"/>
      <c r="F89" s="262"/>
      <c r="G89" s="263"/>
      <c r="H89" s="81"/>
      <c r="I89" s="91" t="str">
        <f t="shared" si="7"/>
        <v/>
      </c>
      <c r="J89" s="428"/>
    </row>
    <row r="90" spans="1:11" ht="51.6" customHeight="1" thickBot="1">
      <c r="A90" s="132"/>
      <c r="B90" s="343"/>
      <c r="C90" s="346"/>
      <c r="D90" s="329" t="s">
        <v>4</v>
      </c>
      <c r="E90" s="330"/>
      <c r="F90" s="330"/>
      <c r="G90" s="331"/>
      <c r="H90" s="82"/>
      <c r="I90" s="92" t="str">
        <f t="shared" si="7"/>
        <v/>
      </c>
      <c r="J90" s="428"/>
    </row>
    <row r="91" spans="1:11" ht="73.900000000000006" customHeight="1" thickBot="1">
      <c r="A91" s="132"/>
      <c r="B91" s="133" t="s">
        <v>95</v>
      </c>
      <c r="C91" s="183">
        <f>SUM(C68:C90)</f>
        <v>0</v>
      </c>
      <c r="D91" s="337" t="s">
        <v>124</v>
      </c>
      <c r="E91" s="338"/>
      <c r="F91" s="338"/>
      <c r="G91" s="339"/>
      <c r="H91" s="429" t="e">
        <f>J91</f>
        <v>#VALUE!</v>
      </c>
      <c r="I91" s="430"/>
      <c r="J91" s="62" t="e">
        <f>SUM(J68:J90)</f>
        <v>#VALUE!</v>
      </c>
    </row>
    <row r="92" spans="1:11" ht="15" thickBot="1">
      <c r="A92" s="132"/>
      <c r="B92" s="166"/>
      <c r="C92" s="166"/>
      <c r="D92" s="166"/>
      <c r="E92" s="166"/>
      <c r="F92" s="132"/>
      <c r="G92" s="132"/>
      <c r="H92" s="132"/>
      <c r="I92" s="132"/>
    </row>
    <row r="93" spans="1:11" ht="53.45" customHeight="1" thickBot="1">
      <c r="A93" s="132"/>
      <c r="B93" s="362" t="s">
        <v>3</v>
      </c>
      <c r="C93" s="363"/>
      <c r="D93" s="326" t="e">
        <f>(0.3*H65)+(0.7*H91)</f>
        <v>#VALUE!</v>
      </c>
      <c r="E93" s="327"/>
      <c r="F93" s="327"/>
      <c r="G93" s="327"/>
      <c r="H93" s="328"/>
      <c r="I93" s="132"/>
    </row>
    <row r="94" spans="1:11" ht="18.75" thickBot="1">
      <c r="A94" s="180"/>
      <c r="B94" s="340" t="s">
        <v>2</v>
      </c>
      <c r="C94" s="340"/>
      <c r="D94" s="340"/>
      <c r="E94" s="340"/>
      <c r="F94" s="340"/>
      <c r="G94" s="340"/>
      <c r="H94" s="340"/>
      <c r="I94" s="340"/>
    </row>
    <row r="95" spans="1:11" ht="49.15" customHeight="1" thickBot="1">
      <c r="A95" s="94" t="s">
        <v>98</v>
      </c>
      <c r="B95" s="93">
        <v>44196</v>
      </c>
      <c r="C95" s="315">
        <v>44196</v>
      </c>
      <c r="D95" s="316"/>
      <c r="E95" s="323" t="s">
        <v>1</v>
      </c>
      <c r="F95" s="324"/>
      <c r="G95" s="324"/>
      <c r="H95" s="324"/>
      <c r="I95" s="325"/>
    </row>
    <row r="96" spans="1:11" ht="96.6" customHeight="1" thickBot="1">
      <c r="A96" s="317" t="s">
        <v>125</v>
      </c>
      <c r="B96" s="318"/>
      <c r="C96" s="317" t="s">
        <v>126</v>
      </c>
      <c r="D96" s="319"/>
      <c r="E96" s="306" t="s">
        <v>153</v>
      </c>
      <c r="F96" s="307"/>
      <c r="G96" s="307"/>
      <c r="H96" s="307"/>
      <c r="I96" s="308"/>
    </row>
    <row r="97" spans="1:11" ht="18">
      <c r="A97" s="301" t="s">
        <v>76</v>
      </c>
      <c r="B97" s="301"/>
      <c r="C97" s="301"/>
      <c r="D97" s="301"/>
      <c r="E97" s="301"/>
      <c r="F97" s="301"/>
      <c r="G97" s="301"/>
      <c r="H97" s="301"/>
      <c r="I97" s="301"/>
    </row>
    <row r="98" spans="1:11" ht="15" hidden="1" thickBot="1">
      <c r="A98" s="120"/>
      <c r="B98" s="121"/>
      <c r="C98" s="121"/>
      <c r="D98" s="121"/>
      <c r="E98" s="121"/>
      <c r="F98" s="120"/>
      <c r="G98" s="120"/>
      <c r="H98" s="120"/>
      <c r="I98" s="120"/>
    </row>
    <row r="99" spans="1:11" s="29" customFormat="1" ht="15.6" hidden="1" customHeight="1" thickBot="1">
      <c r="A99" s="31"/>
      <c r="B99" s="32"/>
      <c r="C99" s="32"/>
      <c r="D99" s="32"/>
      <c r="E99" s="32"/>
      <c r="F99" s="33"/>
      <c r="G99" s="33"/>
      <c r="H99" s="33"/>
      <c r="I99" s="34"/>
    </row>
    <row r="100" spans="1:11" ht="15" thickBot="1">
      <c r="I100" s="184">
        <f ca="1">TODAY()</f>
        <v>44440</v>
      </c>
    </row>
    <row r="101" spans="1:11" s="25" customFormat="1" ht="117.6" customHeight="1" thickBot="1">
      <c r="A101" s="292" t="s">
        <v>155</v>
      </c>
      <c r="B101" s="293"/>
      <c r="C101" s="293"/>
      <c r="D101" s="293"/>
      <c r="E101" s="293"/>
      <c r="F101" s="293"/>
      <c r="G101" s="293"/>
      <c r="H101" s="293"/>
      <c r="I101" s="294"/>
      <c r="J101" s="23"/>
      <c r="K101" s="24"/>
    </row>
    <row r="102" spans="1:11" s="25" customFormat="1" ht="54.6" customHeight="1">
      <c r="A102" s="63" t="str">
        <f>A2</f>
        <v>اسم الموظف:</v>
      </c>
      <c r="B102" s="168" t="str">
        <f>B51</f>
        <v xml:space="preserve"> </v>
      </c>
      <c r="C102" s="70"/>
      <c r="D102" s="65" t="str">
        <f>D2</f>
        <v>الوكالة / الادارة العامة:</v>
      </c>
      <c r="E102" s="202" t="str">
        <f>E51</f>
        <v xml:space="preserve"> </v>
      </c>
      <c r="F102" s="203"/>
      <c r="G102" s="203"/>
      <c r="H102" s="196"/>
      <c r="I102" s="197"/>
      <c r="J102" s="23"/>
      <c r="K102" s="24"/>
    </row>
    <row r="103" spans="1:11" s="25" customFormat="1" ht="51" customHeight="1" thickBot="1">
      <c r="A103" s="64" t="str">
        <f>A3</f>
        <v>المسمى الوظيفي:</v>
      </c>
      <c r="B103" s="169" t="str">
        <f>B52</f>
        <v xml:space="preserve"> </v>
      </c>
      <c r="C103" s="71"/>
      <c r="D103" s="66" t="str">
        <f>D3</f>
        <v xml:space="preserve">الإدارة /القسم: </v>
      </c>
      <c r="E103" s="204" t="str">
        <f>E52</f>
        <v xml:space="preserve"> </v>
      </c>
      <c r="F103" s="205"/>
      <c r="G103" s="205"/>
      <c r="H103" s="198"/>
      <c r="I103" s="199"/>
      <c r="J103" s="23"/>
      <c r="K103" s="24"/>
    </row>
    <row r="104" spans="1:11" s="25" customFormat="1" ht="58.5" customHeight="1" thickBot="1">
      <c r="A104" s="164" t="str">
        <f>A4</f>
        <v>السجل المدني/رقم الموظف:</v>
      </c>
      <c r="B104" s="170" t="str">
        <f>B53</f>
        <v xml:space="preserve"> </v>
      </c>
      <c r="C104" s="72"/>
      <c r="D104" s="67" t="str">
        <f>D53</f>
        <v>المدير (المقيم):</v>
      </c>
      <c r="E104" s="206" t="str">
        <f>E53</f>
        <v xml:space="preserve"> </v>
      </c>
      <c r="F104" s="207"/>
      <c r="G104" s="207"/>
      <c r="H104" s="200"/>
      <c r="I104" s="201"/>
      <c r="J104" s="23"/>
      <c r="K104" s="24"/>
    </row>
    <row r="105" spans="1:11" s="25" customFormat="1" ht="32.450000000000003" customHeight="1">
      <c r="A105" s="295" t="s">
        <v>88</v>
      </c>
      <c r="B105" s="295"/>
      <c r="C105" s="295"/>
      <c r="D105" s="98" t="s">
        <v>79</v>
      </c>
      <c r="E105" s="73"/>
      <c r="F105" s="73"/>
      <c r="G105" s="73"/>
      <c r="H105" s="73"/>
      <c r="I105" s="74"/>
      <c r="J105" s="23"/>
      <c r="K105" s="24"/>
    </row>
    <row r="106" spans="1:11" s="25" customFormat="1" ht="71.45" customHeight="1" thickBot="1">
      <c r="A106" s="296"/>
      <c r="B106" s="296"/>
      <c r="C106" s="296"/>
      <c r="D106" s="298"/>
      <c r="E106" s="299"/>
      <c r="F106" s="299"/>
      <c r="G106" s="299"/>
      <c r="H106" s="299"/>
      <c r="I106" s="300"/>
      <c r="J106" s="23"/>
      <c r="K106" s="24"/>
    </row>
    <row r="107" spans="1:11" ht="100.15" customHeight="1" thickBot="1">
      <c r="A107" s="230"/>
      <c r="B107" s="231"/>
      <c r="C107" s="231"/>
      <c r="D107" s="232"/>
      <c r="E107" s="233"/>
      <c r="F107" s="234"/>
      <c r="G107" s="234"/>
      <c r="H107" s="234"/>
      <c r="I107" s="235"/>
      <c r="K107" s="75"/>
    </row>
    <row r="108" spans="1:11" s="25" customFormat="1" ht="106.5" customHeight="1" thickBot="1">
      <c r="A108" s="297"/>
      <c r="B108" s="297"/>
      <c r="C108" s="297"/>
      <c r="D108" s="113" t="s">
        <v>99</v>
      </c>
      <c r="E108" s="208">
        <v>44196</v>
      </c>
      <c r="F108" s="208"/>
      <c r="G108" s="114">
        <v>44196</v>
      </c>
      <c r="H108" s="304" t="s">
        <v>138</v>
      </c>
      <c r="I108" s="305"/>
      <c r="J108" s="23"/>
    </row>
    <row r="109" spans="1:11" s="25" customFormat="1" ht="18" customHeight="1" thickTop="1">
      <c r="A109" s="222" t="s">
        <v>139</v>
      </c>
      <c r="B109" s="223"/>
      <c r="C109" s="223"/>
      <c r="D109" s="223"/>
      <c r="E109" s="223"/>
      <c r="F109" s="223"/>
      <c r="G109" s="223"/>
      <c r="H109" s="223"/>
      <c r="I109" s="224"/>
      <c r="J109" s="23"/>
    </row>
    <row r="110" spans="1:11" s="25" customFormat="1" ht="60.6" customHeight="1" thickBot="1">
      <c r="A110" s="225"/>
      <c r="B110" s="226"/>
      <c r="C110" s="226"/>
      <c r="D110" s="226"/>
      <c r="E110" s="226"/>
      <c r="F110" s="226"/>
      <c r="G110" s="226"/>
      <c r="H110" s="226"/>
      <c r="I110" s="227"/>
      <c r="J110" s="23"/>
    </row>
    <row r="111" spans="1:11" s="25" customFormat="1" ht="60" customHeight="1" thickTop="1">
      <c r="A111" s="181">
        <v>1</v>
      </c>
      <c r="B111" s="228" t="s">
        <v>89</v>
      </c>
      <c r="C111" s="228"/>
      <c r="D111" s="228"/>
      <c r="E111" s="332"/>
      <c r="F111" s="332"/>
      <c r="G111" s="332"/>
      <c r="H111" s="332"/>
      <c r="I111" s="333"/>
      <c r="J111" s="23"/>
    </row>
    <row r="112" spans="1:11" s="25" customFormat="1" ht="60" customHeight="1">
      <c r="A112" s="181">
        <v>2</v>
      </c>
      <c r="B112" s="209" t="s">
        <v>80</v>
      </c>
      <c r="C112" s="209"/>
      <c r="D112" s="209"/>
      <c r="E112" s="171"/>
      <c r="F112" s="130"/>
      <c r="G112" s="130"/>
      <c r="H112" s="130"/>
      <c r="I112" s="131"/>
      <c r="J112" s="23"/>
    </row>
    <row r="113" spans="1:10" s="25" customFormat="1" ht="60" customHeight="1">
      <c r="A113" s="181">
        <v>3</v>
      </c>
      <c r="B113" s="210" t="s">
        <v>90</v>
      </c>
      <c r="C113" s="211"/>
      <c r="D113" s="211"/>
      <c r="E113" s="211"/>
      <c r="F113" s="211"/>
      <c r="G113" s="211"/>
      <c r="H113" s="211"/>
      <c r="I113" s="212"/>
      <c r="J113" s="23"/>
    </row>
    <row r="114" spans="1:10" s="25" customFormat="1" ht="60" customHeight="1" thickBot="1">
      <c r="A114" s="182">
        <v>4</v>
      </c>
      <c r="B114" s="302" t="s">
        <v>81</v>
      </c>
      <c r="C114" s="302"/>
      <c r="D114" s="302"/>
      <c r="E114" s="302"/>
      <c r="F114" s="302"/>
      <c r="G114" s="302"/>
      <c r="H114" s="302"/>
      <c r="I114" s="302"/>
      <c r="J114" s="23"/>
    </row>
    <row r="115" spans="1:10" s="25" customFormat="1" ht="59.45" customHeight="1" thickTop="1" thickBot="1">
      <c r="A115" s="194" t="s">
        <v>140</v>
      </c>
      <c r="B115" s="195"/>
      <c r="C115" s="195"/>
      <c r="D115" s="195"/>
      <c r="E115" s="195"/>
      <c r="F115" s="195"/>
      <c r="G115" s="195"/>
      <c r="H115" s="195"/>
      <c r="I115" s="303"/>
      <c r="J115" s="23"/>
    </row>
    <row r="116" spans="1:10" s="25" customFormat="1" ht="118.9" customHeight="1" thickTop="1">
      <c r="A116" s="127" t="s">
        <v>82</v>
      </c>
      <c r="B116" s="128" t="s">
        <v>146</v>
      </c>
      <c r="C116" s="129" t="s">
        <v>87</v>
      </c>
      <c r="D116" s="129" t="s">
        <v>86</v>
      </c>
      <c r="E116" s="213" t="s">
        <v>149</v>
      </c>
      <c r="F116" s="214"/>
      <c r="G116" s="213" t="s">
        <v>150</v>
      </c>
      <c r="H116" s="229"/>
      <c r="I116" s="214"/>
      <c r="J116" s="26"/>
    </row>
    <row r="117" spans="1:10" s="25" customFormat="1" ht="46.15" customHeight="1">
      <c r="A117" s="122">
        <v>5</v>
      </c>
      <c r="B117" s="125" t="s">
        <v>131</v>
      </c>
      <c r="C117" s="111" t="e">
        <f>IF(D93&gt;=4.5,D93,"")</f>
        <v>#VALUE!</v>
      </c>
      <c r="D117" s="109" t="e">
        <f>IF(D93&gt;=4.5,D93,"")</f>
        <v>#VALUE!</v>
      </c>
      <c r="E117" s="215"/>
      <c r="F117" s="216"/>
      <c r="G117" s="215"/>
      <c r="H117" s="219"/>
      <c r="I117" s="216"/>
      <c r="J117" s="27"/>
    </row>
    <row r="118" spans="1:10" s="25" customFormat="1" ht="46.15" customHeight="1">
      <c r="A118" s="122">
        <v>4</v>
      </c>
      <c r="B118" s="125" t="s">
        <v>132</v>
      </c>
      <c r="C118" s="111" t="e">
        <f>IF(D93&gt;=4.5,"",IF(D93&gt;=3.5,D93,""))</f>
        <v>#VALUE!</v>
      </c>
      <c r="D118" s="109" t="e">
        <f>IF(D93&gt;4.5,"",IF(D93&gt;=3.5,D93,""))</f>
        <v>#VALUE!</v>
      </c>
      <c r="E118" s="217"/>
      <c r="F118" s="218"/>
      <c r="G118" s="217"/>
      <c r="H118" s="220"/>
      <c r="I118" s="218"/>
      <c r="J118" s="27"/>
    </row>
    <row r="119" spans="1:10" s="25" customFormat="1" ht="46.15" customHeight="1">
      <c r="A119" s="122">
        <v>3</v>
      </c>
      <c r="B119" s="125" t="s">
        <v>133</v>
      </c>
      <c r="C119" s="111" t="e">
        <f>IF(D93&gt;=3.5,"",IF(D93&gt;=2.5,D93,""))</f>
        <v>#VALUE!</v>
      </c>
      <c r="D119" s="109" t="e">
        <f>IF(D93&gt;3.5,"",IF(D93&gt;=2.5,D93,""))</f>
        <v>#VALUE!</v>
      </c>
      <c r="E119" s="217"/>
      <c r="F119" s="218"/>
      <c r="G119" s="217"/>
      <c r="H119" s="220"/>
      <c r="I119" s="218"/>
      <c r="J119" s="27"/>
    </row>
    <row r="120" spans="1:10" s="25" customFormat="1" ht="46.15" customHeight="1">
      <c r="A120" s="123">
        <v>2</v>
      </c>
      <c r="B120" s="126" t="s">
        <v>144</v>
      </c>
      <c r="C120" s="112" t="e">
        <f>IF(D93&gt;=2.5,"",IF(D93&gt;=1.5,D93,""))</f>
        <v>#VALUE!</v>
      </c>
      <c r="D120" s="109" t="e">
        <f>IF(D93&gt;2.5,"",IF(D93&gt;=1.5,D93,""))</f>
        <v>#VALUE!</v>
      </c>
      <c r="E120" s="217"/>
      <c r="F120" s="218"/>
      <c r="G120" s="217"/>
      <c r="H120" s="220"/>
      <c r="I120" s="218"/>
      <c r="J120" s="27"/>
    </row>
    <row r="121" spans="1:10" s="25" customFormat="1" ht="46.15" customHeight="1" thickBot="1">
      <c r="A121" s="124">
        <v>1</v>
      </c>
      <c r="B121" s="126" t="s">
        <v>145</v>
      </c>
      <c r="C121" s="112" t="e">
        <f>IF(D93&gt;=1.5,"",IF(D93&gt;=0,D93,""))</f>
        <v>#VALUE!</v>
      </c>
      <c r="D121" s="110" t="e">
        <f>IF(D93&gt;1.5,"",IF(D93&gt;=0,D93,""))</f>
        <v>#VALUE!</v>
      </c>
      <c r="E121" s="217"/>
      <c r="F121" s="218"/>
      <c r="G121" s="217"/>
      <c r="H121" s="221"/>
      <c r="I121" s="218"/>
      <c r="J121" s="28"/>
    </row>
    <row r="122" spans="1:10" s="25" customFormat="1" ht="62.45" customHeight="1" thickTop="1" thickBot="1">
      <c r="A122" s="194" t="s">
        <v>134</v>
      </c>
      <c r="B122" s="195"/>
      <c r="C122" s="195"/>
      <c r="D122" s="194" t="s">
        <v>135</v>
      </c>
      <c r="E122" s="195"/>
      <c r="F122" s="195"/>
      <c r="G122" s="195"/>
      <c r="H122" s="195"/>
      <c r="I122" s="195"/>
      <c r="J122" s="23"/>
    </row>
    <row r="123" spans="1:10" s="47" customFormat="1" ht="60" customHeight="1" thickTop="1">
      <c r="A123" s="252"/>
      <c r="B123" s="253"/>
      <c r="C123" s="254"/>
      <c r="D123" s="252"/>
      <c r="E123" s="253"/>
      <c r="F123" s="253"/>
      <c r="G123" s="253"/>
      <c r="H123" s="253"/>
      <c r="I123" s="254"/>
      <c r="J123" s="46"/>
    </row>
    <row r="124" spans="1:10" s="47" customFormat="1" ht="60" customHeight="1">
      <c r="A124" s="252"/>
      <c r="B124" s="253"/>
      <c r="C124" s="254"/>
      <c r="D124" s="252"/>
      <c r="E124" s="253"/>
      <c r="F124" s="253"/>
      <c r="G124" s="253"/>
      <c r="H124" s="253"/>
      <c r="I124" s="254"/>
      <c r="J124" s="46"/>
    </row>
    <row r="125" spans="1:10" s="47" customFormat="1" ht="60" customHeight="1">
      <c r="A125" s="252"/>
      <c r="B125" s="253"/>
      <c r="C125" s="254"/>
      <c r="D125" s="252"/>
      <c r="E125" s="253"/>
      <c r="F125" s="253"/>
      <c r="G125" s="253"/>
      <c r="H125" s="253"/>
      <c r="I125" s="254"/>
      <c r="J125" s="46"/>
    </row>
    <row r="126" spans="1:10" s="47" customFormat="1" ht="60" customHeight="1" thickBot="1">
      <c r="A126" s="252"/>
      <c r="B126" s="253"/>
      <c r="C126" s="254"/>
      <c r="D126" s="252"/>
      <c r="E126" s="253"/>
      <c r="F126" s="253"/>
      <c r="G126" s="253"/>
      <c r="H126" s="253"/>
      <c r="I126" s="254"/>
      <c r="J126" s="46"/>
    </row>
    <row r="127" spans="1:10" s="25" customFormat="1" ht="61.9" customHeight="1" thickTop="1" thickBot="1">
      <c r="A127" s="287" t="s">
        <v>136</v>
      </c>
      <c r="B127" s="288"/>
      <c r="C127" s="288"/>
      <c r="D127" s="288"/>
      <c r="E127" s="288"/>
      <c r="F127" s="288"/>
      <c r="G127" s="288"/>
      <c r="H127" s="288"/>
      <c r="I127" s="289"/>
      <c r="J127" s="23"/>
    </row>
    <row r="128" spans="1:10" s="25" customFormat="1" ht="18" customHeight="1" thickTop="1">
      <c r="A128" s="290"/>
      <c r="B128" s="290"/>
      <c r="C128" s="290"/>
      <c r="D128" s="290"/>
      <c r="E128" s="290"/>
      <c r="F128" s="290"/>
      <c r="G128" s="290"/>
      <c r="H128" s="290"/>
      <c r="I128" s="290"/>
      <c r="J128" s="26"/>
    </row>
    <row r="129" spans="1:10" s="25" customFormat="1" ht="171" customHeight="1" thickBot="1">
      <c r="A129" s="291"/>
      <c r="B129" s="291"/>
      <c r="C129" s="291"/>
      <c r="D129" s="291"/>
      <c r="E129" s="291"/>
      <c r="F129" s="291"/>
      <c r="G129" s="291"/>
      <c r="H129" s="291"/>
      <c r="I129" s="291"/>
      <c r="J129" s="28"/>
    </row>
    <row r="130" spans="1:10" s="25" customFormat="1" ht="18" customHeight="1">
      <c r="A130" s="236" t="s">
        <v>84</v>
      </c>
      <c r="B130" s="237"/>
      <c r="C130" s="240" t="s">
        <v>91</v>
      </c>
      <c r="D130" s="241"/>
      <c r="E130" s="242"/>
      <c r="F130" s="246" t="s">
        <v>85</v>
      </c>
      <c r="G130" s="247"/>
      <c r="H130" s="247"/>
      <c r="I130" s="248"/>
      <c r="J130" s="23"/>
    </row>
    <row r="131" spans="1:10" s="25" customFormat="1" ht="91.15" customHeight="1" thickBot="1">
      <c r="A131" s="238"/>
      <c r="B131" s="239"/>
      <c r="C131" s="243"/>
      <c r="D131" s="244"/>
      <c r="E131" s="245"/>
      <c r="F131" s="249"/>
      <c r="G131" s="250"/>
      <c r="H131" s="250"/>
      <c r="I131" s="251"/>
      <c r="J131" s="23"/>
    </row>
    <row r="132" spans="1:10" hidden="1"/>
    <row r="133" spans="1:10" hidden="1"/>
    <row r="134" spans="1:10">
      <c r="A134" s="185"/>
      <c r="B134" s="186"/>
      <c r="C134" s="186"/>
      <c r="D134" s="186"/>
      <c r="E134" s="186"/>
      <c r="F134" s="186"/>
      <c r="G134" s="186"/>
      <c r="H134" s="186"/>
      <c r="I134" s="187"/>
    </row>
    <row r="135" spans="1:10">
      <c r="A135" s="188"/>
      <c r="B135" s="189"/>
      <c r="C135" s="189"/>
      <c r="D135" s="189"/>
      <c r="E135" s="189"/>
      <c r="F135" s="189"/>
      <c r="G135" s="189"/>
      <c r="H135" s="189"/>
      <c r="I135" s="190"/>
    </row>
    <row r="136" spans="1:10">
      <c r="A136" s="188"/>
      <c r="B136" s="189"/>
      <c r="C136" s="189"/>
      <c r="D136" s="189"/>
      <c r="E136" s="189"/>
      <c r="F136" s="189"/>
      <c r="G136" s="189"/>
      <c r="H136" s="189"/>
      <c r="I136" s="190"/>
    </row>
    <row r="137" spans="1:10" ht="272.25" customHeight="1" thickBot="1">
      <c r="A137" s="191"/>
      <c r="B137" s="192"/>
      <c r="C137" s="192"/>
      <c r="D137" s="192"/>
      <c r="E137" s="192"/>
      <c r="F137" s="192"/>
      <c r="G137" s="192"/>
      <c r="H137" s="192"/>
      <c r="I137" s="193"/>
    </row>
    <row r="138" spans="1:10" hidden="1">
      <c r="A138" s="116"/>
      <c r="B138" s="117"/>
      <c r="C138" s="117"/>
      <c r="D138" s="117"/>
      <c r="E138" s="117"/>
      <c r="F138" s="116"/>
      <c r="G138" s="116"/>
      <c r="H138" s="116"/>
      <c r="I138" s="116"/>
    </row>
    <row r="139" spans="1:10" hidden="1">
      <c r="A139" s="116"/>
      <c r="B139" s="117"/>
      <c r="C139" s="117"/>
      <c r="D139" s="117"/>
      <c r="E139" s="117"/>
      <c r="F139" s="116"/>
      <c r="G139" s="116"/>
      <c r="H139" s="116"/>
      <c r="I139" s="116"/>
    </row>
    <row r="140" spans="1:10" hidden="1">
      <c r="A140" s="116"/>
      <c r="B140" s="117"/>
      <c r="C140" s="117"/>
      <c r="D140" s="117"/>
      <c r="E140" s="117"/>
      <c r="F140" s="116"/>
      <c r="G140" s="116"/>
      <c r="H140" s="116"/>
      <c r="I140" s="116"/>
    </row>
    <row r="141" spans="1:10" hidden="1">
      <c r="A141" s="116"/>
      <c r="B141" s="117"/>
      <c r="C141" s="117"/>
      <c r="D141" s="117"/>
      <c r="E141" s="117"/>
      <c r="F141" s="116"/>
      <c r="G141" s="116"/>
      <c r="H141" s="116"/>
      <c r="I141" s="116"/>
    </row>
    <row r="142" spans="1:10" hidden="1">
      <c r="A142" s="116"/>
      <c r="B142" s="117"/>
      <c r="C142" s="117"/>
      <c r="D142" s="117"/>
      <c r="E142" s="117"/>
      <c r="F142" s="116"/>
      <c r="G142" s="116"/>
      <c r="H142" s="116"/>
      <c r="I142" s="116"/>
    </row>
    <row r="143" spans="1:10" hidden="1">
      <c r="A143" s="116"/>
      <c r="B143" s="117"/>
      <c r="C143" s="117"/>
      <c r="D143" s="117"/>
      <c r="E143" s="117"/>
      <c r="F143" s="116"/>
      <c r="G143" s="116"/>
      <c r="H143" s="116"/>
      <c r="I143" s="116"/>
    </row>
    <row r="144" spans="1:10" hidden="1">
      <c r="A144" s="116"/>
      <c r="B144" s="117"/>
      <c r="C144" s="117"/>
      <c r="D144" s="117"/>
      <c r="E144" s="117"/>
      <c r="F144" s="116"/>
      <c r="G144" s="116"/>
      <c r="H144" s="116"/>
      <c r="I144" s="116"/>
    </row>
    <row r="145" spans="1:9" hidden="1">
      <c r="A145" s="116"/>
      <c r="B145" s="117"/>
      <c r="C145" s="117"/>
      <c r="D145" s="117"/>
      <c r="E145" s="117"/>
      <c r="F145" s="116"/>
      <c r="G145" s="116"/>
      <c r="H145" s="116"/>
      <c r="I145" s="116"/>
    </row>
    <row r="146" spans="1:9" hidden="1">
      <c r="A146" s="116"/>
      <c r="B146" s="117"/>
      <c r="C146" s="117"/>
      <c r="D146" s="117"/>
      <c r="E146" s="117"/>
      <c r="F146" s="116"/>
      <c r="G146" s="116"/>
      <c r="H146" s="116"/>
      <c r="I146" s="116"/>
    </row>
    <row r="147" spans="1:9" hidden="1">
      <c r="A147" s="116"/>
      <c r="B147" s="117"/>
      <c r="C147" s="117"/>
      <c r="D147" s="117"/>
      <c r="E147" s="117"/>
      <c r="F147" s="116"/>
      <c r="G147" s="116"/>
      <c r="H147" s="116"/>
      <c r="I147" s="116"/>
    </row>
    <row r="148" spans="1:9" hidden="1">
      <c r="A148" s="116"/>
      <c r="B148" s="117"/>
      <c r="C148" s="117"/>
      <c r="D148" s="117"/>
      <c r="E148" s="117"/>
      <c r="F148" s="116"/>
      <c r="G148" s="116"/>
      <c r="H148" s="116"/>
      <c r="I148" s="116"/>
    </row>
    <row r="149" spans="1:9" hidden="1">
      <c r="A149" s="116"/>
      <c r="B149" s="117"/>
      <c r="C149" s="117"/>
      <c r="D149" s="117"/>
      <c r="E149" s="117"/>
      <c r="F149" s="116"/>
      <c r="G149" s="116"/>
      <c r="H149" s="116"/>
      <c r="I149" s="116"/>
    </row>
    <row r="150" spans="1:9" hidden="1">
      <c r="A150" s="116"/>
      <c r="B150" s="117"/>
      <c r="C150" s="117"/>
      <c r="D150" s="117"/>
      <c r="E150" s="117"/>
      <c r="F150" s="116"/>
      <c r="G150" s="116"/>
      <c r="H150" s="116"/>
      <c r="I150" s="116"/>
    </row>
    <row r="151" spans="1:9" hidden="1">
      <c r="A151" s="116"/>
      <c r="B151" s="117"/>
      <c r="C151" s="117"/>
      <c r="D151" s="117"/>
      <c r="E151" s="117"/>
      <c r="F151" s="116"/>
      <c r="G151" s="116"/>
      <c r="H151" s="116"/>
      <c r="I151" s="116"/>
    </row>
    <row r="152" spans="1:9" hidden="1">
      <c r="A152" s="116"/>
      <c r="B152" s="117"/>
      <c r="C152" s="117"/>
      <c r="D152" s="117"/>
      <c r="E152" s="117"/>
      <c r="F152" s="116"/>
      <c r="G152" s="116"/>
      <c r="H152" s="116"/>
      <c r="I152" s="116"/>
    </row>
    <row r="153" spans="1:9" hidden="1">
      <c r="A153" s="116"/>
      <c r="B153" s="117"/>
      <c r="C153" s="117"/>
      <c r="D153" s="117"/>
      <c r="E153" s="117"/>
      <c r="F153" s="116"/>
      <c r="G153" s="116"/>
      <c r="H153" s="116"/>
      <c r="I153" s="116"/>
    </row>
    <row r="154" spans="1:9" hidden="1">
      <c r="A154" s="116"/>
      <c r="B154" s="117"/>
      <c r="C154" s="117"/>
      <c r="D154" s="117"/>
      <c r="E154" s="117"/>
      <c r="F154" s="116"/>
      <c r="G154" s="116"/>
      <c r="H154" s="116"/>
      <c r="I154" s="116"/>
    </row>
    <row r="155" spans="1:9" hidden="1">
      <c r="A155" s="116"/>
      <c r="B155" s="117"/>
      <c r="C155" s="117"/>
      <c r="D155" s="117"/>
      <c r="E155" s="117"/>
      <c r="F155" s="116"/>
      <c r="G155" s="116"/>
      <c r="H155" s="116"/>
      <c r="I155" s="116"/>
    </row>
    <row r="156" spans="1:9" hidden="1">
      <c r="A156" s="116"/>
      <c r="B156" s="117"/>
      <c r="C156" s="117"/>
      <c r="D156" s="117"/>
      <c r="E156" s="117"/>
      <c r="F156" s="116"/>
      <c r="G156" s="116"/>
      <c r="H156" s="116"/>
      <c r="I156" s="116"/>
    </row>
    <row r="157" spans="1:9" hidden="1">
      <c r="A157" s="116"/>
      <c r="B157" s="117"/>
      <c r="C157" s="117"/>
      <c r="D157" s="117"/>
      <c r="E157" s="117"/>
      <c r="F157" s="116"/>
      <c r="G157" s="116"/>
      <c r="H157" s="116"/>
      <c r="I157" s="116"/>
    </row>
    <row r="158" spans="1:9" hidden="1">
      <c r="A158" s="116"/>
      <c r="B158" s="117"/>
      <c r="C158" s="117"/>
      <c r="D158" s="117"/>
      <c r="E158" s="117"/>
      <c r="F158" s="116"/>
      <c r="G158" s="116"/>
      <c r="H158" s="116"/>
      <c r="I158" s="116"/>
    </row>
    <row r="159" spans="1:9" hidden="1">
      <c r="A159" s="116"/>
      <c r="B159" s="117"/>
      <c r="C159" s="117"/>
      <c r="D159" s="117"/>
      <c r="E159" s="117"/>
      <c r="F159" s="116"/>
      <c r="G159" s="116"/>
      <c r="H159" s="116"/>
      <c r="I159" s="116"/>
    </row>
    <row r="160" spans="1:9" hidden="1">
      <c r="A160" s="116"/>
      <c r="B160" s="117"/>
      <c r="C160" s="117"/>
      <c r="D160" s="117"/>
      <c r="E160" s="117"/>
      <c r="F160" s="116"/>
      <c r="G160" s="116"/>
      <c r="H160" s="116"/>
      <c r="I160" s="116"/>
    </row>
    <row r="161" spans="1:9" hidden="1">
      <c r="A161" s="116"/>
      <c r="B161" s="117"/>
      <c r="C161" s="117"/>
      <c r="D161" s="117"/>
      <c r="E161" s="117"/>
      <c r="F161" s="116"/>
      <c r="G161" s="116"/>
      <c r="H161" s="116"/>
      <c r="I161" s="116"/>
    </row>
    <row r="162" spans="1:9" hidden="1">
      <c r="A162" s="116"/>
      <c r="B162" s="117"/>
      <c r="C162" s="117"/>
      <c r="D162" s="117"/>
      <c r="E162" s="117"/>
      <c r="F162" s="116"/>
      <c r="G162" s="116"/>
      <c r="H162" s="116"/>
      <c r="I162" s="116"/>
    </row>
    <row r="163" spans="1:9" hidden="1">
      <c r="A163" s="116"/>
      <c r="B163" s="117"/>
      <c r="C163" s="117"/>
      <c r="D163" s="117"/>
      <c r="E163" s="117"/>
      <c r="F163" s="116"/>
      <c r="G163" s="116"/>
      <c r="H163" s="116"/>
      <c r="I163" s="116"/>
    </row>
    <row r="164" spans="1:9" hidden="1">
      <c r="A164" s="116"/>
      <c r="B164" s="117"/>
      <c r="C164" s="117"/>
      <c r="D164" s="117"/>
      <c r="E164" s="117"/>
      <c r="F164" s="116"/>
      <c r="G164" s="116"/>
      <c r="H164" s="116"/>
      <c r="I164" s="116"/>
    </row>
    <row r="165" spans="1:9" hidden="1">
      <c r="A165" s="116"/>
      <c r="B165" s="117"/>
      <c r="C165" s="117"/>
      <c r="D165" s="117"/>
      <c r="E165" s="117"/>
      <c r="F165" s="116"/>
      <c r="G165" s="116"/>
      <c r="H165" s="116"/>
      <c r="I165" s="116"/>
    </row>
    <row r="166" spans="1:9" hidden="1">
      <c r="A166" s="116"/>
      <c r="B166" s="117"/>
      <c r="C166" s="117"/>
      <c r="D166" s="117"/>
      <c r="E166" s="117"/>
      <c r="F166" s="116"/>
      <c r="G166" s="116"/>
      <c r="H166" s="116"/>
      <c r="I166" s="116"/>
    </row>
    <row r="167" spans="1:9" hidden="1">
      <c r="A167" s="116"/>
      <c r="B167" s="117"/>
      <c r="C167" s="117"/>
      <c r="D167" s="117"/>
      <c r="E167" s="117"/>
      <c r="F167" s="116"/>
      <c r="G167" s="116"/>
      <c r="H167" s="116"/>
      <c r="I167" s="116"/>
    </row>
    <row r="168" spans="1:9" hidden="1">
      <c r="A168" s="116"/>
      <c r="B168" s="117"/>
      <c r="C168" s="117"/>
      <c r="D168" s="117"/>
      <c r="E168" s="117"/>
      <c r="F168" s="116"/>
      <c r="G168" s="116"/>
      <c r="H168" s="116"/>
      <c r="I168" s="116"/>
    </row>
    <row r="169" spans="1:9" hidden="1">
      <c r="A169" s="116"/>
      <c r="B169" s="117"/>
      <c r="C169" s="117"/>
      <c r="D169" s="117"/>
      <c r="E169" s="117"/>
      <c r="F169" s="116"/>
      <c r="G169" s="116"/>
      <c r="H169" s="116"/>
      <c r="I169" s="116"/>
    </row>
    <row r="170" spans="1:9" hidden="1">
      <c r="A170" s="116"/>
      <c r="B170" s="117"/>
      <c r="C170" s="117"/>
      <c r="D170" s="117"/>
      <c r="E170" s="117"/>
      <c r="F170" s="116"/>
      <c r="G170" s="116"/>
      <c r="H170" s="116"/>
      <c r="I170" s="116"/>
    </row>
    <row r="171" spans="1:9" hidden="1">
      <c r="A171" s="116"/>
      <c r="B171" s="117"/>
      <c r="C171" s="117"/>
      <c r="D171" s="117"/>
      <c r="E171" s="117"/>
      <c r="F171" s="116"/>
      <c r="G171" s="116"/>
      <c r="H171" s="116"/>
      <c r="I171" s="116"/>
    </row>
    <row r="172" spans="1:9" hidden="1">
      <c r="A172" s="116"/>
      <c r="B172" s="117"/>
      <c r="C172" s="117"/>
      <c r="D172" s="117"/>
      <c r="E172" s="117"/>
      <c r="F172" s="116"/>
      <c r="G172" s="116"/>
      <c r="H172" s="116"/>
      <c r="I172" s="116"/>
    </row>
    <row r="173" spans="1:9" hidden="1">
      <c r="A173" s="116"/>
      <c r="B173" s="117"/>
      <c r="C173" s="117"/>
      <c r="D173" s="117"/>
      <c r="E173" s="117"/>
      <c r="F173" s="116"/>
      <c r="G173" s="116"/>
      <c r="H173" s="116"/>
      <c r="I173" s="116"/>
    </row>
    <row r="174" spans="1:9" hidden="1">
      <c r="A174" s="116"/>
      <c r="B174" s="117"/>
      <c r="C174" s="117"/>
      <c r="D174" s="117"/>
      <c r="E174" s="117"/>
      <c r="F174" s="116"/>
      <c r="G174" s="116"/>
      <c r="H174" s="116"/>
      <c r="I174" s="116"/>
    </row>
    <row r="175" spans="1:9" hidden="1">
      <c r="A175" s="116"/>
      <c r="B175" s="117"/>
      <c r="C175" s="117"/>
      <c r="D175" s="117"/>
      <c r="E175" s="117"/>
      <c r="F175" s="116"/>
      <c r="G175" s="116"/>
      <c r="H175" s="116"/>
      <c r="I175" s="116"/>
    </row>
    <row r="176" spans="1:9" hidden="1">
      <c r="A176" s="116"/>
      <c r="B176" s="117"/>
      <c r="C176" s="117"/>
      <c r="D176" s="117"/>
      <c r="E176" s="117"/>
      <c r="F176" s="116"/>
      <c r="G176" s="116"/>
      <c r="H176" s="116"/>
      <c r="I176" s="116"/>
    </row>
    <row r="177" spans="1:9" hidden="1">
      <c r="A177" s="116"/>
      <c r="B177" s="117"/>
      <c r="C177" s="117"/>
      <c r="D177" s="117"/>
      <c r="E177" s="117"/>
      <c r="F177" s="116"/>
      <c r="G177" s="116"/>
      <c r="H177" s="116"/>
      <c r="I177" s="116"/>
    </row>
    <row r="178" spans="1:9" hidden="1">
      <c r="A178" s="116"/>
      <c r="B178" s="117"/>
      <c r="C178" s="117"/>
      <c r="D178" s="117"/>
      <c r="E178" s="117"/>
      <c r="F178" s="116"/>
      <c r="G178" s="116"/>
      <c r="H178" s="116"/>
      <c r="I178" s="116"/>
    </row>
    <row r="179" spans="1:9" hidden="1">
      <c r="A179" s="116"/>
      <c r="B179" s="117"/>
      <c r="C179" s="117"/>
      <c r="D179" s="117"/>
      <c r="E179" s="117"/>
      <c r="F179" s="116"/>
      <c r="G179" s="116"/>
      <c r="H179" s="116"/>
      <c r="I179" s="116"/>
    </row>
    <row r="180" spans="1:9" hidden="1">
      <c r="A180" s="116"/>
      <c r="B180" s="117"/>
      <c r="C180" s="117"/>
      <c r="D180" s="117"/>
      <c r="E180" s="117"/>
      <c r="F180" s="116"/>
      <c r="G180" s="116"/>
      <c r="H180" s="116"/>
      <c r="I180" s="116"/>
    </row>
    <row r="181" spans="1:9" hidden="1">
      <c r="A181" s="116"/>
      <c r="B181" s="117"/>
      <c r="C181" s="117"/>
      <c r="D181" s="117"/>
      <c r="E181" s="117"/>
      <c r="F181" s="116"/>
      <c r="G181" s="116"/>
      <c r="H181" s="116"/>
      <c r="I181" s="116"/>
    </row>
    <row r="182" spans="1:9" hidden="1">
      <c r="A182" s="116"/>
      <c r="B182" s="117"/>
      <c r="C182" s="117"/>
      <c r="D182" s="117"/>
      <c r="E182" s="117"/>
      <c r="F182" s="116"/>
      <c r="G182" s="116"/>
      <c r="H182" s="116"/>
      <c r="I182" s="116"/>
    </row>
    <row r="183" spans="1:9" hidden="1">
      <c r="A183" s="116"/>
      <c r="B183" s="117"/>
      <c r="C183" s="117"/>
      <c r="D183" s="117"/>
      <c r="E183" s="117"/>
      <c r="F183" s="116"/>
      <c r="G183" s="116"/>
      <c r="H183" s="116"/>
      <c r="I183" s="116"/>
    </row>
    <row r="184" spans="1:9">
      <c r="A184" s="116"/>
      <c r="B184" s="117"/>
      <c r="C184" s="117"/>
      <c r="D184" s="117"/>
      <c r="E184" s="117"/>
      <c r="F184" s="116"/>
      <c r="G184" s="116"/>
      <c r="H184" s="116"/>
      <c r="I184" s="116"/>
    </row>
    <row r="185" spans="1:9">
      <c r="A185" s="116"/>
      <c r="B185" s="117"/>
      <c r="C185" s="117"/>
      <c r="D185" s="117"/>
      <c r="E185" s="117"/>
      <c r="F185" s="116"/>
      <c r="G185" s="116"/>
      <c r="H185" s="116"/>
      <c r="I185" s="116"/>
    </row>
    <row r="186" spans="1:9">
      <c r="A186" s="116"/>
      <c r="B186" s="117"/>
      <c r="C186" s="117"/>
      <c r="D186" s="117"/>
      <c r="E186" s="117"/>
      <c r="F186" s="116"/>
      <c r="G186" s="116"/>
      <c r="H186" s="116"/>
      <c r="I186" s="116"/>
    </row>
    <row r="187" spans="1:9">
      <c r="A187" s="118"/>
      <c r="B187" s="119"/>
      <c r="C187" s="119"/>
      <c r="D187" s="119"/>
      <c r="E187" s="119"/>
      <c r="F187" s="118"/>
      <c r="G187" s="118"/>
      <c r="H187" s="118"/>
      <c r="I187" s="118"/>
    </row>
  </sheetData>
  <sheetProtection algorithmName="SHA-512" hashValue="Ixyg4sMWfiwcWAFyW+Yh3dmxJDtkq5oC8RTCEx1ZRBLKWlPPowjJ84PFLTD5Od/+TQWfWw3F7C9FD+jpS1LvJg==" saltValue="VsfYEIR6u5sz/wZrKO76Dw==" spinCount="100000" sheet="1" objects="1" scenarios="1"/>
  <mergeCells count="194">
    <mergeCell ref="J68:J70"/>
    <mergeCell ref="J71:J73"/>
    <mergeCell ref="E43:I43"/>
    <mergeCell ref="D39:H39"/>
    <mergeCell ref="E52:G52"/>
    <mergeCell ref="H53:I53"/>
    <mergeCell ref="E53:G53"/>
    <mergeCell ref="D35:H35"/>
    <mergeCell ref="J74:J76"/>
    <mergeCell ref="D69:G69"/>
    <mergeCell ref="E51:G51"/>
    <mergeCell ref="H52:I52"/>
    <mergeCell ref="D67:G67"/>
    <mergeCell ref="C43:D43"/>
    <mergeCell ref="H51:I51"/>
    <mergeCell ref="J77:J79"/>
    <mergeCell ref="J80:J81"/>
    <mergeCell ref="J82:J85"/>
    <mergeCell ref="J86:J90"/>
    <mergeCell ref="H91:I91"/>
    <mergeCell ref="D83:G83"/>
    <mergeCell ref="D82:G82"/>
    <mergeCell ref="D77:G77"/>
    <mergeCell ref="D78:G78"/>
    <mergeCell ref="D79:G79"/>
    <mergeCell ref="D33:H33"/>
    <mergeCell ref="A31:A32"/>
    <mergeCell ref="A33:A36"/>
    <mergeCell ref="D36:H36"/>
    <mergeCell ref="D32:H32"/>
    <mergeCell ref="A19:A21"/>
    <mergeCell ref="B22:B24"/>
    <mergeCell ref="D29:H29"/>
    <mergeCell ref="A42:B42"/>
    <mergeCell ref="C22:C24"/>
    <mergeCell ref="D19:H19"/>
    <mergeCell ref="D20:H20"/>
    <mergeCell ref="D21:H21"/>
    <mergeCell ref="D22:H22"/>
    <mergeCell ref="A25:A27"/>
    <mergeCell ref="D42:I42"/>
    <mergeCell ref="B68:B70"/>
    <mergeCell ref="C68:C70"/>
    <mergeCell ref="B28:B30"/>
    <mergeCell ref="B37:B41"/>
    <mergeCell ref="C31:C32"/>
    <mergeCell ref="D40:H40"/>
    <mergeCell ref="A28:A30"/>
    <mergeCell ref="L16:N16"/>
    <mergeCell ref="L27:L28"/>
    <mergeCell ref="M27:M28"/>
    <mergeCell ref="C28:C30"/>
    <mergeCell ref="L17:N17"/>
    <mergeCell ref="L19:L20"/>
    <mergeCell ref="M19:M20"/>
    <mergeCell ref="L21:L22"/>
    <mergeCell ref="M21:M22"/>
    <mergeCell ref="L23:L24"/>
    <mergeCell ref="M23:M24"/>
    <mergeCell ref="L25:L26"/>
    <mergeCell ref="M25:M26"/>
    <mergeCell ref="D27:H27"/>
    <mergeCell ref="D28:H28"/>
    <mergeCell ref="C19:C21"/>
    <mergeCell ref="D18:H18"/>
    <mergeCell ref="A16:G16"/>
    <mergeCell ref="B19:B21"/>
    <mergeCell ref="B9:F9"/>
    <mergeCell ref="B10:F10"/>
    <mergeCell ref="A54:I54"/>
    <mergeCell ref="C44:D44"/>
    <mergeCell ref="A45:B45"/>
    <mergeCell ref="D24:H24"/>
    <mergeCell ref="D23:H23"/>
    <mergeCell ref="D25:H25"/>
    <mergeCell ref="D26:H26"/>
    <mergeCell ref="A50:I50"/>
    <mergeCell ref="A37:A41"/>
    <mergeCell ref="D37:H37"/>
    <mergeCell ref="D38:H38"/>
    <mergeCell ref="D30:H30"/>
    <mergeCell ref="D31:H31"/>
    <mergeCell ref="F45:I45"/>
    <mergeCell ref="B33:B36"/>
    <mergeCell ref="B31:B32"/>
    <mergeCell ref="D34:H34"/>
    <mergeCell ref="C33:C36"/>
    <mergeCell ref="C37:C41"/>
    <mergeCell ref="B25:B27"/>
    <mergeCell ref="A1:I1"/>
    <mergeCell ref="D91:G91"/>
    <mergeCell ref="B94:I94"/>
    <mergeCell ref="D84:G84"/>
    <mergeCell ref="D85:G85"/>
    <mergeCell ref="B86:B90"/>
    <mergeCell ref="C86:C90"/>
    <mergeCell ref="D86:G86"/>
    <mergeCell ref="D87:G87"/>
    <mergeCell ref="B80:B81"/>
    <mergeCell ref="C80:C81"/>
    <mergeCell ref="D80:G80"/>
    <mergeCell ref="D81:G81"/>
    <mergeCell ref="B6:F6"/>
    <mergeCell ref="B65:C65"/>
    <mergeCell ref="E65:G65"/>
    <mergeCell ref="B66:I66"/>
    <mergeCell ref="D41:H41"/>
    <mergeCell ref="B93:C93"/>
    <mergeCell ref="D74:G74"/>
    <mergeCell ref="D75:G75"/>
    <mergeCell ref="D76:G76"/>
    <mergeCell ref="B71:B73"/>
    <mergeCell ref="C25:C27"/>
    <mergeCell ref="A101:I101"/>
    <mergeCell ref="A105:C106"/>
    <mergeCell ref="A108:C108"/>
    <mergeCell ref="D106:I106"/>
    <mergeCell ref="A97:I97"/>
    <mergeCell ref="B114:I114"/>
    <mergeCell ref="A115:I115"/>
    <mergeCell ref="H108:I108"/>
    <mergeCell ref="E44:I44"/>
    <mergeCell ref="B74:B76"/>
    <mergeCell ref="C71:C73"/>
    <mergeCell ref="D71:G71"/>
    <mergeCell ref="D73:G73"/>
    <mergeCell ref="C95:D95"/>
    <mergeCell ref="D70:G70"/>
    <mergeCell ref="A96:B96"/>
    <mergeCell ref="C96:D96"/>
    <mergeCell ref="D72:G72"/>
    <mergeCell ref="E95:I95"/>
    <mergeCell ref="D93:H93"/>
    <mergeCell ref="D90:G90"/>
    <mergeCell ref="E96:I96"/>
    <mergeCell ref="E111:I111"/>
    <mergeCell ref="D68:G68"/>
    <mergeCell ref="A124:C124"/>
    <mergeCell ref="A125:C125"/>
    <mergeCell ref="A126:C126"/>
    <mergeCell ref="D123:I123"/>
    <mergeCell ref="D124:I124"/>
    <mergeCell ref="D125:I125"/>
    <mergeCell ref="D126:I126"/>
    <mergeCell ref="A127:I127"/>
    <mergeCell ref="A128:I129"/>
    <mergeCell ref="E2:G2"/>
    <mergeCell ref="H2:I2"/>
    <mergeCell ref="E3:G3"/>
    <mergeCell ref="E4:G4"/>
    <mergeCell ref="H3:I3"/>
    <mergeCell ref="H4:I4"/>
    <mergeCell ref="D89:G89"/>
    <mergeCell ref="B82:B85"/>
    <mergeCell ref="C82:C85"/>
    <mergeCell ref="C77:C79"/>
    <mergeCell ref="D88:G88"/>
    <mergeCell ref="C74:C76"/>
    <mergeCell ref="A5:I5"/>
    <mergeCell ref="B15:F15"/>
    <mergeCell ref="B77:B79"/>
    <mergeCell ref="A17:I17"/>
    <mergeCell ref="B14:F14"/>
    <mergeCell ref="B7:F7"/>
    <mergeCell ref="A22:A24"/>
    <mergeCell ref="B8:F8"/>
    <mergeCell ref="B11:F11"/>
    <mergeCell ref="B12:F12"/>
    <mergeCell ref="A44:B44"/>
    <mergeCell ref="B13:F13"/>
    <mergeCell ref="A134:I137"/>
    <mergeCell ref="D122:I122"/>
    <mergeCell ref="H102:I102"/>
    <mergeCell ref="H103:I103"/>
    <mergeCell ref="H104:I104"/>
    <mergeCell ref="E102:G102"/>
    <mergeCell ref="E103:G103"/>
    <mergeCell ref="E104:G104"/>
    <mergeCell ref="E108:F108"/>
    <mergeCell ref="B112:D112"/>
    <mergeCell ref="B113:I113"/>
    <mergeCell ref="E116:F116"/>
    <mergeCell ref="E117:F121"/>
    <mergeCell ref="G117:I121"/>
    <mergeCell ref="A109:I110"/>
    <mergeCell ref="B111:D111"/>
    <mergeCell ref="G116:I116"/>
    <mergeCell ref="A122:C122"/>
    <mergeCell ref="A107:D107"/>
    <mergeCell ref="E107:I107"/>
    <mergeCell ref="A130:B131"/>
    <mergeCell ref="C130:E131"/>
    <mergeCell ref="F130:I131"/>
    <mergeCell ref="A123:C123"/>
  </mergeCells>
  <dataValidations count="8">
    <dataValidation type="list" allowBlank="1" showInputMessage="1" showErrorMessage="1" sqref="H64">
      <formula1>$J$56:$J$63</formula1>
    </dataValidation>
    <dataValidation type="list" allowBlank="1" showInputMessage="1" showErrorMessage="1" sqref="C19:C36">
      <formula1>$K$18:$K$21</formula1>
    </dataValidation>
    <dataValidation type="list" allowBlank="1" showInputMessage="1" showErrorMessage="1" sqref="C37:C41">
      <formula1>$K$36:$K$43</formula1>
    </dataValidation>
    <dataValidation allowBlank="1" showInputMessage="1" showErrorMessage="1" promptTitle="  تنبيه:" prompt="في حالة عدم وجود هدف يجب ان تكون القيمة في التاتج المستهدف =1 والوزن النسبي =(0%)_x000a_In case no goal T.O.=1 and P.W. =0%" sqref="I10:I12"/>
    <dataValidation type="list" allowBlank="1" showInputMessage="1" showErrorMessage="1" sqref="H68:H90">
      <formula1>$K$78:$K$86</formula1>
    </dataValidation>
    <dataValidation type="list" allowBlank="1" showInputMessage="1" showErrorMessage="1" sqref="I19:I41">
      <formula1>$K$57:$K$59</formula1>
    </dataValidation>
    <dataValidation type="list" allowBlank="1" showInputMessage="1" showErrorMessage="1" promptTitle="تنبيه:" prompt="وضع نسبة مئوية قيمتها من 15% إلى 40%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scale="22" fitToHeight="0" orientation="portrait" horizontalDpi="4294967295" verticalDpi="4294967295" r:id="rId1"/>
  <rowBreaks count="2" manualBreakCount="2">
    <brk id="49" max="8" man="1"/>
    <brk id="100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ABD999-81AD-4BBF-A3D8-70118D25B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1826C2-EDE7-4F1D-A9C5-4C1E0FC3044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7198A88-AC8D-44D3-8F84-7307727E65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E5902E-B208-49F7-BE30-28CAF86D47E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74af0685-0374-465a-8e53-fa4b22917c92"/>
    <ds:schemaRef ds:uri="http://schemas.microsoft.com/office/2006/documentManagement/types"/>
    <ds:schemaRef ds:uri="$ListId:Lists/DocumentCategories;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الإشرافية (2019)</dc:title>
  <dc:creator>Raed Alalwan;hmalbishi@moh.gov.sa</dc:creator>
  <cp:lastModifiedBy>Ghalib Huri Alruwaili</cp:lastModifiedBy>
  <cp:lastPrinted>2021-05-02T10:12:57Z</cp:lastPrinted>
  <dcterms:created xsi:type="dcterms:W3CDTF">2016-11-06T08:58:04Z</dcterms:created>
  <dcterms:modified xsi:type="dcterms:W3CDTF">2021-09-01T09:17:48Z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