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rashdi\Desktop\"/>
    </mc:Choice>
  </mc:AlternateContent>
  <bookViews>
    <workbookView xWindow="0" yWindow="0" windowWidth="19200" windowHeight="7065"/>
  </bookViews>
  <sheets>
    <sheet name="ميثاق الوظائف غير الاشرافية" sheetId="1" r:id="rId1"/>
    <sheet name="تقييم الأداء" sheetId="2" r:id="rId2"/>
  </sheets>
  <definedNames>
    <definedName name="_xlnm.Print_Area" localSheetId="0">'ميثاق الوظائف غير الاشرافية'!$A$1:$I$143</definedName>
  </definedNames>
  <calcPr calcId="162913"/>
</workbook>
</file>

<file path=xl/calcChain.xml><?xml version="1.0" encoding="utf-8"?>
<calcChain xmlns="http://schemas.openxmlformats.org/spreadsheetml/2006/main">
  <c r="I61" i="1" l="1"/>
  <c r="C59" i="1"/>
  <c r="E95" i="1" l="1"/>
  <c r="G95" i="1"/>
  <c r="D47" i="1" l="1"/>
  <c r="A91" i="1" l="1"/>
  <c r="A90" i="1"/>
  <c r="D89" i="1"/>
  <c r="A89" i="1"/>
  <c r="I78" i="1"/>
  <c r="I77" i="1"/>
  <c r="I76" i="1"/>
  <c r="I75" i="1"/>
  <c r="I74" i="1"/>
  <c r="C74" i="1"/>
  <c r="I73" i="1"/>
  <c r="I72" i="1"/>
  <c r="C72" i="1"/>
  <c r="I71" i="1"/>
  <c r="I70" i="1"/>
  <c r="I69" i="1"/>
  <c r="C69" i="1"/>
  <c r="I68" i="1"/>
  <c r="I67" i="1"/>
  <c r="I66" i="1"/>
  <c r="C66" i="1"/>
  <c r="I65" i="1"/>
  <c r="I64" i="1"/>
  <c r="I63" i="1"/>
  <c r="C63" i="1"/>
  <c r="I62" i="1"/>
  <c r="I60" i="1"/>
  <c r="I59" i="1"/>
  <c r="E55" i="1"/>
  <c r="G55" i="1" s="1"/>
  <c r="D55" i="1"/>
  <c r="I55" i="1" s="1"/>
  <c r="C55" i="1"/>
  <c r="B55" i="1"/>
  <c r="I54" i="1"/>
  <c r="I53" i="1"/>
  <c r="C53" i="1"/>
  <c r="E52" i="1"/>
  <c r="H52" i="1" s="1"/>
  <c r="D52" i="1"/>
  <c r="C52" i="1"/>
  <c r="B52" i="1"/>
  <c r="E51" i="1"/>
  <c r="H51" i="1" s="1"/>
  <c r="D51" i="1"/>
  <c r="C51" i="1"/>
  <c r="B51" i="1"/>
  <c r="E50" i="1"/>
  <c r="G50" i="1" s="1"/>
  <c r="D50" i="1"/>
  <c r="C50" i="1"/>
  <c r="B50" i="1"/>
  <c r="E49" i="1"/>
  <c r="H49" i="1" s="1"/>
  <c r="D49" i="1"/>
  <c r="C49" i="1"/>
  <c r="B49" i="1"/>
  <c r="E48" i="1"/>
  <c r="H48" i="1" s="1"/>
  <c r="D48" i="1"/>
  <c r="C48" i="1"/>
  <c r="B48" i="1"/>
  <c r="E47" i="1"/>
  <c r="H47" i="1" s="1"/>
  <c r="C47" i="1"/>
  <c r="B47" i="1"/>
  <c r="E44" i="1"/>
  <c r="E91" i="1" s="1"/>
  <c r="D44" i="1"/>
  <c r="D91" i="1" s="1"/>
  <c r="B44" i="1"/>
  <c r="B91" i="1" s="1"/>
  <c r="A44" i="1"/>
  <c r="E43" i="1"/>
  <c r="E90" i="1" s="1"/>
  <c r="D43" i="1"/>
  <c r="D90" i="1" s="1"/>
  <c r="B43" i="1"/>
  <c r="B90" i="1" s="1"/>
  <c r="E42" i="1"/>
  <c r="E89" i="1" s="1"/>
  <c r="D42" i="1"/>
  <c r="B42" i="1"/>
  <c r="B89" i="1" s="1"/>
  <c r="A42" i="1"/>
  <c r="C38" i="1"/>
  <c r="H16" i="1"/>
  <c r="J59" i="1" l="1"/>
  <c r="H50" i="1"/>
  <c r="I50" i="1" s="1"/>
  <c r="I48" i="1"/>
  <c r="D56" i="1"/>
  <c r="J74" i="1"/>
  <c r="J72" i="1"/>
  <c r="I49" i="1"/>
  <c r="J66" i="1"/>
  <c r="J69" i="1"/>
  <c r="G49" i="1"/>
  <c r="J63" i="1"/>
  <c r="I51" i="1"/>
  <c r="I52" i="1"/>
  <c r="I47" i="1"/>
  <c r="G48" i="1"/>
  <c r="G52" i="1"/>
  <c r="C83" i="1"/>
  <c r="G47" i="1"/>
  <c r="G51" i="1"/>
  <c r="H56" i="1" l="1"/>
  <c r="J83" i="1"/>
  <c r="H83" i="1" s="1"/>
  <c r="D85" i="1" l="1"/>
  <c r="D107" i="1" s="1"/>
  <c r="D106" i="1" l="1"/>
  <c r="D108" i="1"/>
  <c r="D104" i="1"/>
  <c r="C104" i="1"/>
  <c r="C106" i="1"/>
  <c r="D105" i="1"/>
  <c r="C108" i="1"/>
  <c r="C105" i="1"/>
  <c r="C107" i="1"/>
</calcChain>
</file>

<file path=xl/comments1.xml><?xml version="1.0" encoding="utf-8"?>
<comments xmlns="http://schemas.openxmlformats.org/spreadsheetml/2006/main">
  <authors>
    <author>hmalbishi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hmalbishi: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<sst xmlns="http://schemas.openxmlformats.org/spreadsheetml/2006/main" count="178" uniqueCount="148">
  <si>
    <t xml:space="preserve">توقيع المدير(المقيم): </t>
  </si>
  <si>
    <t xml:space="preserve"> توقيع الموظف:</t>
  </si>
  <si>
    <t xml:space="preserve"> التقدير العام لأداء الموظف 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</si>
  <si>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</si>
  <si>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</si>
  <si>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</si>
  <si>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</si>
  <si>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</si>
  <si>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</si>
  <si>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</si>
  <si>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</si>
  <si>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</si>
  <si>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</si>
  <si>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</si>
  <si>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</si>
  <si>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</si>
  <si>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</si>
  <si>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• مبادرو قادر على تقديم بدائل و حلول عند تنفيذه لمهامه.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</si>
  <si>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</si>
  <si>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</si>
  <si>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</si>
  <si>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</si>
  <si>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</si>
  <si>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</si>
  <si>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</si>
  <si>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</si>
  <si>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</si>
  <si>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</si>
  <si>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</si>
  <si>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</si>
  <si>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</si>
  <si>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</si>
  <si>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</si>
  <si>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</si>
  <si>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</si>
  <si>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المدير (المقيم): </t>
  </si>
  <si>
    <t>الإدارة /القسم:</t>
  </si>
  <si>
    <t>المسمى الوظيفي:</t>
  </si>
  <si>
    <t>الوكالة / الادارة العامة: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</si>
  <si>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</si>
  <si>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</si>
  <si>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</si>
  <si>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</si>
  <si>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</si>
  <si>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</si>
  <si>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</si>
  <si>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</si>
  <si>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</si>
  <si>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</si>
  <si>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</si>
  <si>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</si>
  <si>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</si>
  <si>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</si>
  <si>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</si>
  <si>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</si>
  <si>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</si>
  <si>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</si>
  <si>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</si>
  <si>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</si>
  <si>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</si>
  <si>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</si>
  <si>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</si>
  <si>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</si>
  <si>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</si>
  <si>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</si>
  <si>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</si>
  <si>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</si>
  <si>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</si>
  <si>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</si>
  <si>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</si>
  <si>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</si>
  <si>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</si>
  <si>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</si>
  <si>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</si>
  <si>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</si>
  <si>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 xml:space="preserve">مقياس التقدير العام لأداء الموظف - الوظيفة غير الإشرافية </t>
  </si>
  <si>
    <t>ملاحظة : الرجاء تعبئة الخلايا ذات اللون الابيض فقط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</si>
  <si>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</si>
  <si>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</si>
  <si>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</si>
  <si>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</si>
  <si>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</si>
  <si>
    <t>درجة التقدير</t>
  </si>
  <si>
    <t>وصف الأداء</t>
  </si>
  <si>
    <t>دورة التقييم:       سنوي  (   )          مراجعة نصف سنوية (     )</t>
  </si>
  <si>
    <t>الجاهزيه للترقيه: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</si>
  <si>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</si>
  <si>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</si>
  <si>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</si>
  <si>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</si>
  <si>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التصنيف</t>
  </si>
  <si>
    <t>النتيجه بعد التقريب</t>
  </si>
  <si>
    <t>النتيجة قبل التقريب</t>
  </si>
  <si>
    <t>توقيع المعتمد:</t>
  </si>
  <si>
    <t>التقدير العام</t>
  </si>
  <si>
    <t>التاريخ:</t>
  </si>
  <si>
    <t xml:space="preserve">تاريخ  التقييم: </t>
  </si>
  <si>
    <t>اسم الموظف:</t>
  </si>
  <si>
    <t>المسمى الوظيفي</t>
  </si>
  <si>
    <t xml:space="preserve"> </t>
  </si>
  <si>
    <t>مجموع الوزن النسبي يجب أن يكون 100%</t>
  </si>
  <si>
    <t xml:space="preserve">أولاً : الأهداف Part-1 : The Goals </t>
  </si>
  <si>
    <t xml:space="preserve">الهدف The Goal </t>
  </si>
  <si>
    <t>#</t>
  </si>
  <si>
    <t>يجب ان يكون مجموع الوزن النسبي  (100%) Percentage weight total must be</t>
  </si>
  <si>
    <t xml:space="preserve">ثانياً : الجدارات Part-2: Competencies </t>
  </si>
  <si>
    <t xml:space="preserve"> Competency الجدارة</t>
  </si>
  <si>
    <t>الهدف 2 Goal</t>
  </si>
  <si>
    <t>الهدف 3 Goal</t>
  </si>
  <si>
    <t>الهدف 4 Goal</t>
  </si>
  <si>
    <t>الهدف 5 Goal</t>
  </si>
  <si>
    <t xml:space="preserve"> الهدف The Goal</t>
  </si>
  <si>
    <t xml:space="preserve">أولاً : الأهداف Part-1 : The Goals    </t>
  </si>
  <si>
    <t>يجب ان يكون مجموع الوزن النسبي 100%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</si>
  <si>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</si>
  <si>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</si>
  <si>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</si>
  <si>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 xml:space="preserve">مستوى الجدارة المتحقق
</t>
  </si>
  <si>
    <t xml:space="preserve">اجمالى التقدير الموزون للجدارات  Total of Evaluation </t>
  </si>
  <si>
    <t xml:space="preserve">تعليمات تعبئة النموذج   Filling out Instructions </t>
  </si>
  <si>
    <t>Excellent  ممتاز</t>
  </si>
  <si>
    <t>Very Good جيد جدا</t>
  </si>
  <si>
    <t>Good  جيد</t>
  </si>
  <si>
    <t>نقاط القوة Strength Points</t>
  </si>
  <si>
    <t>النقاط التي تحتاج الى تطوير Points needs improvement</t>
  </si>
  <si>
    <t xml:space="preserve">توقيع المدير (المقيم) </t>
  </si>
  <si>
    <t>توقيع الموظف</t>
  </si>
  <si>
    <t>التقدير العام لأداء الموظف Final result of Employee's Performance</t>
  </si>
  <si>
    <t xml:space="preserve">يمكن الاعتماد عليه , وينفذ مهامه في وقتها بمستوى عال من الجودة </t>
  </si>
  <si>
    <t>التقدير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</si>
  <si>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</si>
  <si>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</si>
  <si>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</si>
  <si>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 xml:space="preserve">التطوير </t>
  </si>
  <si>
    <r>
      <t>الوثائق الداعمة</t>
    </r>
    <r>
      <rPr>
        <sz val="22"/>
        <color rgb="FF000000"/>
        <rFont val="Wingdings 2"/>
        <family val="1"/>
        <charset val="2"/>
      </rPr>
      <t>k</t>
    </r>
  </si>
  <si>
    <r>
      <t>المبررات</t>
    </r>
    <r>
      <rPr>
        <b/>
        <sz val="22"/>
        <color rgb="FF000000"/>
        <rFont val="Wingdings 2"/>
        <family val="1"/>
        <charset val="2"/>
      </rPr>
      <t>k</t>
    </r>
  </si>
  <si>
    <t xml:space="preserve"> ساعة تدريبية</t>
  </si>
  <si>
    <t>الهدف 6 Goal</t>
  </si>
  <si>
    <t>السجل المدني/رقم الموظف:</t>
  </si>
  <si>
    <t xml:space="preserve">توقيع مدير/ مدير عام تخطيط الموارد البشرية والتنمية التنظيمية: </t>
  </si>
  <si>
    <t>الوثائق الداعمة متوفرة في حال طلبها</t>
  </si>
  <si>
    <t xml:space="preserve">  
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</si>
  <si>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</si>
  <si>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الاداء</t>
  </si>
  <si>
    <t xml:space="preserve"> ميثاق الأداء للموظف على الوظيفة غير الإشرافية (2023)</t>
  </si>
  <si>
    <t xml:space="preserve"> تقييم الاداء الوظيفي على الوظيفة غير الإشرافية 2023</t>
  </si>
  <si>
    <t xml:space="preserve"> التقدير العام لأداء الموظف على الوظيفة غير الاشرافية 2023</t>
  </si>
  <si>
    <t>إعتماد اللجنة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</si>
</sst>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000]B2yyyy\-mm\-dd;@"/>
    <numFmt numFmtId="165" formatCode="dd/mm/yyyy;@"/>
    <numFmt numFmtId="166" formatCode="[$-1170401]B2dd\ mmmm\,\ yyyy;@"/>
    <numFmt numFmtId="167" formatCode="[$-809]dd\ mmmm\ yyyy;@"/>
    <numFmt numFmtId="168" formatCode="0.000"/>
  </numFmts>
  <fonts count="9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Simplified Arabic"/>
      <family val="1"/>
    </font>
    <font>
      <sz val="1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theme="1"/>
      <name val="Arial"/>
      <family val="2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rgb="FF000000"/>
      <name val="Arial"/>
      <family val="2"/>
    </font>
    <font>
      <b/>
      <sz val="17"/>
      <color rgb="FF000000"/>
      <name val="Arial"/>
      <family val="2"/>
    </font>
    <font>
      <b/>
      <sz val="22"/>
      <name val="Calibri"/>
      <family val="2"/>
      <scheme val="minor"/>
    </font>
    <font>
      <b/>
      <sz val="21"/>
      <name val="Akhbar MT"/>
      <charset val="178"/>
    </font>
    <font>
      <b/>
      <sz val="24"/>
      <color rgb="FF000000"/>
      <name val="Arial"/>
      <family val="2"/>
    </font>
    <font>
      <sz val="24"/>
      <color rgb="FF000000"/>
      <name val="Calibri"/>
      <family val="2"/>
    </font>
    <font>
      <sz val="26"/>
      <color rgb="FF000000"/>
      <name val="Calibri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sz val="24"/>
      <color theme="1"/>
      <name val="Calibri"/>
      <family val="2"/>
      <charset val="178"/>
      <scheme val="minor"/>
    </font>
    <font>
      <b/>
      <sz val="22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30"/>
      <color rgb="FF000000"/>
      <name val="Arial"/>
      <family val="2"/>
    </font>
    <font>
      <sz val="28"/>
      <color rgb="FF000000"/>
      <name val="Arial"/>
      <family val="2"/>
    </font>
    <font>
      <b/>
      <sz val="25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5"/>
      <color rgb="FF000000"/>
      <name val="Arial"/>
      <family val="2"/>
    </font>
    <font>
      <b/>
      <sz val="35"/>
      <color theme="1"/>
      <name val="Arial"/>
      <family val="2"/>
    </font>
    <font>
      <b/>
      <sz val="40"/>
      <color theme="1"/>
      <name val="Arial"/>
      <family val="2"/>
    </font>
    <font>
      <sz val="38"/>
      <color theme="1"/>
      <name val="Arial"/>
      <family val="2"/>
    </font>
    <font>
      <sz val="40"/>
      <color theme="1"/>
      <name val="Arial"/>
      <family val="2"/>
    </font>
    <font>
      <b/>
      <sz val="30"/>
      <color rgb="FF000000"/>
      <name val="Arial"/>
      <family val="2"/>
    </font>
    <font>
      <b/>
      <sz val="30"/>
      <color theme="1"/>
      <name val="Arial"/>
      <family val="2"/>
    </font>
    <font>
      <b/>
      <sz val="25"/>
      <color theme="1"/>
      <name val="Arial"/>
      <family val="2"/>
    </font>
    <font>
      <b/>
      <sz val="33"/>
      <color theme="3"/>
      <name val="Arial"/>
      <family val="2"/>
    </font>
    <font>
      <sz val="25"/>
      <color rgb="FF000000"/>
      <name val="Arial"/>
      <family val="2"/>
    </font>
    <font>
      <b/>
      <sz val="30"/>
      <color theme="4" tint="-0.499984740745262"/>
      <name val="Calibri"/>
      <family val="2"/>
    </font>
    <font>
      <sz val="3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33"/>
      <color rgb="FF000000"/>
      <name val="Arial"/>
      <family val="2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30"/>
      <color rgb="FF000000"/>
      <name val="Calibri"/>
      <family val="2"/>
    </font>
    <font>
      <sz val="22"/>
      <color rgb="FF000000"/>
      <name val="Wingdings 2"/>
      <family val="1"/>
      <charset val="2"/>
    </font>
    <font>
      <b/>
      <sz val="22"/>
      <color rgb="FF000000"/>
      <name val="Wingdings 2"/>
      <family val="1"/>
      <charset val="2"/>
    </font>
    <font>
      <sz val="30"/>
      <name val="Arial"/>
      <family val="2"/>
      <charset val="178"/>
    </font>
    <font>
      <b/>
      <sz val="20"/>
      <name val="Arial"/>
      <family val="2"/>
    </font>
    <font>
      <b/>
      <sz val="28"/>
      <color theme="1"/>
      <name val="Times New Roman"/>
      <family val="1"/>
    </font>
    <font>
      <sz val="18"/>
      <color theme="1"/>
      <name val="Arial"/>
      <family val="2"/>
    </font>
    <font>
      <b/>
      <sz val="12"/>
      <color rgb="FFFF0000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8"/>
      <name val="Arial"/>
      <family val="2"/>
      <charset val="17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6" tint="0.79998168889431442"/>
        <bgColor rgb="FFFFFFFF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0" fillId="2" borderId="0" xfId="0" applyFill="1" applyProtection="1">
      <protection locked="0"/>
    </xf>
    <xf numFmtId="0" fontId="21" fillId="2" borderId="0" xfId="0" applyFont="1" applyFill="1" applyProtection="1"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 readingOrder="2"/>
      <protection locked="0"/>
    </xf>
    <xf numFmtId="9" fontId="10" fillId="2" borderId="8" xfId="1" applyFont="1" applyFill="1" applyBorder="1" applyAlignment="1" applyProtection="1">
      <alignment horizontal="center" vertical="center" wrapText="1" readingOrder="2"/>
      <protection locked="0"/>
    </xf>
    <xf numFmtId="9" fontId="6" fillId="2" borderId="3" xfId="1" applyFont="1" applyFill="1" applyBorder="1" applyAlignment="1" applyProtection="1">
      <alignment horizontal="center" vertical="center" readingOrder="2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9" fontId="6" fillId="2" borderId="6" xfId="1" applyFont="1" applyFill="1" applyBorder="1" applyAlignment="1" applyProtection="1">
      <alignment horizontal="center" vertical="center" readingOrder="2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6" borderId="8" xfId="0" applyFont="1" applyFill="1" applyBorder="1" applyAlignment="1" applyProtection="1">
      <alignment horizontal="center" vertical="center" wrapText="1" readingOrder="1"/>
      <protection locked="0"/>
    </xf>
    <xf numFmtId="0" fontId="14" fillId="6" borderId="5" xfId="0" applyFont="1" applyFill="1" applyBorder="1" applyAlignment="1" applyProtection="1">
      <alignment horizontal="center" vertical="center" wrapText="1" readingOrder="1"/>
      <protection locked="0"/>
    </xf>
    <xf numFmtId="0" fontId="12" fillId="5" borderId="17" xfId="0" applyFont="1" applyFill="1" applyBorder="1" applyAlignment="1" applyProtection="1">
      <alignment horizontal="center" vertical="center" wrapText="1" readingOrder="1"/>
      <protection locked="0"/>
    </xf>
    <xf numFmtId="0" fontId="10" fillId="6" borderId="1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justify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 readingOrder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9" fontId="6" fillId="5" borderId="3" xfId="1" applyFont="1" applyFill="1" applyBorder="1" applyAlignment="1" applyProtection="1">
      <alignment horizontal="center" vertical="center" readingOrder="2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7" borderId="38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42" xfId="0" applyFill="1" applyBorder="1" applyProtection="1">
      <protection locked="0"/>
    </xf>
    <xf numFmtId="0" fontId="0" fillId="7" borderId="47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9" fontId="6" fillId="5" borderId="3" xfId="1" applyFont="1" applyFill="1" applyBorder="1" applyAlignment="1" applyProtection="1">
      <alignment horizontal="center" vertical="center" readingOrder="2"/>
      <protection hidden="1"/>
    </xf>
    <xf numFmtId="0" fontId="6" fillId="5" borderId="31" xfId="0" applyFont="1" applyFill="1" applyBorder="1" applyAlignment="1" applyProtection="1">
      <alignment horizontal="center" vertical="center"/>
      <protection hidden="1"/>
    </xf>
    <xf numFmtId="0" fontId="9" fillId="5" borderId="31" xfId="0" applyFont="1" applyFill="1" applyBorder="1" applyAlignment="1" applyProtection="1">
      <alignment horizontal="center" vertical="center" wrapText="1"/>
      <protection hidden="1"/>
    </xf>
    <xf numFmtId="0" fontId="19" fillId="3" borderId="32" xfId="0" applyFont="1" applyFill="1" applyBorder="1" applyAlignment="1" applyProtection="1">
      <alignment horizontal="center" vertical="center"/>
      <protection hidden="1"/>
    </xf>
    <xf numFmtId="49" fontId="23" fillId="5" borderId="53" xfId="0" applyNumberFormat="1" applyFont="1" applyFill="1" applyBorder="1" applyAlignment="1" applyProtection="1">
      <alignment vertical="center" wrapText="1"/>
      <protection locked="0"/>
    </xf>
    <xf numFmtId="0" fontId="23" fillId="5" borderId="53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Protection="1">
      <protection locked="0"/>
    </xf>
    <xf numFmtId="0" fontId="23" fillId="5" borderId="53" xfId="0" applyFont="1" applyFill="1" applyBorder="1" applyAlignment="1" applyProtection="1">
      <alignment vertical="center" wrapText="1"/>
      <protection hidden="1"/>
    </xf>
    <xf numFmtId="0" fontId="24" fillId="11" borderId="56" xfId="0" applyFont="1" applyFill="1" applyBorder="1" applyProtection="1">
      <protection hidden="1"/>
    </xf>
    <xf numFmtId="0" fontId="24" fillId="11" borderId="58" xfId="0" applyFont="1" applyFill="1" applyBorder="1" applyProtection="1">
      <protection hidden="1"/>
    </xf>
    <xf numFmtId="0" fontId="35" fillId="2" borderId="4" xfId="0" applyFont="1" applyFill="1" applyBorder="1" applyAlignment="1">
      <alignment vertical="center" wrapText="1"/>
    </xf>
    <xf numFmtId="0" fontId="40" fillId="3" borderId="51" xfId="0" applyFont="1" applyFill="1" applyBorder="1" applyAlignment="1" applyProtection="1">
      <alignment horizontal="center" vertical="center"/>
      <protection hidden="1"/>
    </xf>
    <xf numFmtId="0" fontId="40" fillId="3" borderId="52" xfId="0" applyFont="1" applyFill="1" applyBorder="1" applyAlignment="1" applyProtection="1">
      <alignment horizontal="center" vertical="center"/>
      <protection hidden="1"/>
    </xf>
    <xf numFmtId="0" fontId="23" fillId="5" borderId="69" xfId="0" applyFont="1" applyFill="1" applyBorder="1" applyAlignment="1" applyProtection="1">
      <alignment vertical="center" wrapText="1"/>
      <protection locked="0"/>
    </xf>
    <xf numFmtId="0" fontId="23" fillId="5" borderId="69" xfId="0" applyFont="1" applyFill="1" applyBorder="1" applyAlignment="1" applyProtection="1">
      <alignment vertical="center" wrapText="1"/>
      <protection hidden="1"/>
    </xf>
    <xf numFmtId="0" fontId="16" fillId="5" borderId="31" xfId="0" applyFont="1" applyFill="1" applyBorder="1" applyAlignment="1" applyProtection="1">
      <alignment horizontal="center" vertical="center" wrapText="1"/>
      <protection hidden="1"/>
    </xf>
    <xf numFmtId="0" fontId="16" fillId="5" borderId="55" xfId="0" applyFont="1" applyFill="1" applyBorder="1" applyAlignment="1" applyProtection="1">
      <alignment horizontal="right" vertical="center" wrapText="1"/>
      <protection hidden="1"/>
    </xf>
    <xf numFmtId="0" fontId="16" fillId="5" borderId="70" xfId="0" applyFont="1" applyFill="1" applyBorder="1" applyAlignment="1" applyProtection="1">
      <alignment horizontal="right" vertical="center" wrapText="1"/>
      <protection hidden="1"/>
    </xf>
    <xf numFmtId="0" fontId="46" fillId="5" borderId="54" xfId="0" applyFont="1" applyFill="1" applyBorder="1" applyAlignment="1" applyProtection="1">
      <alignment horizontal="right" vertical="center" wrapText="1"/>
      <protection hidden="1"/>
    </xf>
    <xf numFmtId="0" fontId="16" fillId="5" borderId="17" xfId="0" applyFont="1" applyFill="1" applyBorder="1" applyAlignment="1" applyProtection="1">
      <alignment horizontal="center" vertical="center" wrapText="1"/>
      <protection hidden="1"/>
    </xf>
    <xf numFmtId="0" fontId="16" fillId="11" borderId="41" xfId="0" applyFont="1" applyFill="1" applyBorder="1" applyAlignment="1" applyProtection="1">
      <alignment vertical="center"/>
      <protection hidden="1"/>
    </xf>
    <xf numFmtId="0" fontId="16" fillId="11" borderId="59" xfId="0" applyFont="1" applyFill="1" applyBorder="1" applyAlignment="1" applyProtection="1">
      <alignment vertical="center"/>
      <protection hidden="1"/>
    </xf>
    <xf numFmtId="0" fontId="57" fillId="11" borderId="41" xfId="0" applyFont="1" applyFill="1" applyBorder="1" applyAlignment="1" applyProtection="1">
      <alignment vertical="center"/>
      <protection hidden="1"/>
    </xf>
    <xf numFmtId="0" fontId="52" fillId="5" borderId="31" xfId="0" applyFont="1" applyFill="1" applyBorder="1" applyAlignment="1" applyProtection="1">
      <alignment horizontal="center" vertical="center" wrapText="1"/>
      <protection hidden="1"/>
    </xf>
    <xf numFmtId="0" fontId="52" fillId="5" borderId="8" xfId="0" applyFont="1" applyFill="1" applyBorder="1" applyAlignment="1" applyProtection="1">
      <alignment horizontal="center" vertical="center" wrapText="1"/>
      <protection hidden="1"/>
    </xf>
    <xf numFmtId="0" fontId="62" fillId="2" borderId="8" xfId="0" applyFont="1" applyFill="1" applyBorder="1" applyAlignment="1" applyProtection="1">
      <alignment horizontal="center" vertical="center" wrapText="1" readingOrder="2"/>
      <protection locked="0"/>
    </xf>
    <xf numFmtId="9" fontId="64" fillId="2" borderId="31" xfId="1" applyFont="1" applyFill="1" applyBorder="1" applyAlignment="1" applyProtection="1">
      <alignment horizontal="center" vertical="center" wrapText="1" readingOrder="2"/>
      <protection hidden="1"/>
    </xf>
    <xf numFmtId="9" fontId="67" fillId="2" borderId="31" xfId="1" applyFont="1" applyFill="1" applyBorder="1" applyAlignment="1" applyProtection="1">
      <alignment horizontal="center" vertical="center" wrapText="1" readingOrder="2"/>
      <protection locked="0"/>
    </xf>
    <xf numFmtId="9" fontId="67" fillId="2" borderId="8" xfId="1" applyFont="1" applyFill="1" applyBorder="1" applyAlignment="1" applyProtection="1">
      <alignment horizontal="center" vertical="center" wrapText="1" readingOrder="2"/>
      <protection locked="0"/>
    </xf>
    <xf numFmtId="0" fontId="67" fillId="2" borderId="3" xfId="0" applyFont="1" applyFill="1" applyBorder="1" applyAlignment="1" applyProtection="1">
      <alignment horizontal="center" vertical="center" wrapText="1"/>
      <protection locked="0"/>
    </xf>
    <xf numFmtId="0" fontId="67" fillId="2" borderId="1" xfId="0" applyFont="1" applyFill="1" applyBorder="1" applyAlignment="1" applyProtection="1">
      <alignment horizontal="center" vertical="center" wrapText="1"/>
      <protection locked="0"/>
    </xf>
    <xf numFmtId="9" fontId="68" fillId="5" borderId="3" xfId="1" applyFont="1" applyFill="1" applyBorder="1" applyAlignment="1" applyProtection="1">
      <alignment horizontal="center" vertical="center" readingOrder="2"/>
      <protection hidden="1"/>
    </xf>
    <xf numFmtId="0" fontId="69" fillId="5" borderId="31" xfId="0" applyFont="1" applyFill="1" applyBorder="1" applyAlignment="1" applyProtection="1">
      <alignment horizontal="center" vertical="center"/>
      <protection hidden="1"/>
    </xf>
    <xf numFmtId="49" fontId="60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6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9" fillId="2" borderId="31" xfId="0" applyFont="1" applyFill="1" applyBorder="1" applyAlignment="1" applyProtection="1">
      <alignment horizontal="center" vertical="center"/>
      <protection locked="0"/>
    </xf>
    <xf numFmtId="0" fontId="68" fillId="5" borderId="33" xfId="0" applyFont="1" applyFill="1" applyBorder="1" applyAlignment="1" applyProtection="1">
      <alignment horizontal="center" vertical="center"/>
      <protection hidden="1"/>
    </xf>
    <xf numFmtId="9" fontId="63" fillId="5" borderId="1" xfId="1" applyFont="1" applyFill="1" applyBorder="1" applyAlignment="1" applyProtection="1">
      <alignment horizontal="center" vertical="center" readingOrder="2"/>
      <protection hidden="1"/>
    </xf>
    <xf numFmtId="9" fontId="64" fillId="3" borderId="3" xfId="1" applyFont="1" applyFill="1" applyBorder="1" applyAlignment="1" applyProtection="1">
      <alignment horizontal="center" vertical="center" readingOrder="2"/>
      <protection hidden="1"/>
    </xf>
    <xf numFmtId="1" fontId="70" fillId="9" borderId="37" xfId="0" applyNumberFormat="1" applyFont="1" applyFill="1" applyBorder="1" applyAlignment="1" applyProtection="1">
      <alignment horizontal="center" vertical="center"/>
      <protection hidden="1"/>
    </xf>
    <xf numFmtId="1" fontId="70" fillId="9" borderId="48" xfId="0" applyNumberFormat="1" applyFont="1" applyFill="1" applyBorder="1" applyAlignment="1" applyProtection="1">
      <alignment horizontal="center" vertical="center"/>
      <protection hidden="1"/>
    </xf>
    <xf numFmtId="168" fontId="58" fillId="9" borderId="37" xfId="0" applyNumberFormat="1" applyFont="1" applyFill="1" applyBorder="1" applyAlignment="1" applyProtection="1">
      <alignment horizontal="center" vertical="center"/>
      <protection hidden="1"/>
    </xf>
    <xf numFmtId="168" fontId="58" fillId="9" borderId="48" xfId="0" applyNumberFormat="1" applyFont="1" applyFill="1" applyBorder="1" applyAlignment="1" applyProtection="1">
      <alignment horizontal="center" vertical="center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4" xfId="0" applyFont="1" applyFill="1" applyBorder="1" applyAlignment="1">
      <alignment vertical="center" wrapText="1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0" fontId="68" fillId="5" borderId="18" xfId="0" applyFont="1" applyFill="1" applyBorder="1" applyAlignment="1" applyProtection="1">
      <alignment horizontal="center" vertical="center"/>
      <protection hidden="1"/>
    </xf>
    <xf numFmtId="0" fontId="73" fillId="2" borderId="9" xfId="0" applyFont="1" applyFill="1" applyBorder="1" applyAlignment="1" applyProtection="1">
      <alignment horizontal="center" vertical="center"/>
      <protection locked="0"/>
    </xf>
    <xf numFmtId="0" fontId="68" fillId="5" borderId="9" xfId="0" applyFont="1" applyFill="1" applyBorder="1" applyAlignment="1" applyProtection="1">
      <alignment horizontal="center" vertical="center"/>
      <protection hidden="1"/>
    </xf>
    <xf numFmtId="0" fontId="73" fillId="2" borderId="22" xfId="0" applyFont="1" applyFill="1" applyBorder="1" applyAlignment="1" applyProtection="1">
      <alignment horizontal="center" vertical="center"/>
      <protection locked="0"/>
    </xf>
    <xf numFmtId="0" fontId="68" fillId="5" borderId="22" xfId="0" applyFont="1" applyFill="1" applyBorder="1" applyAlignment="1" applyProtection="1">
      <alignment horizontal="center" vertical="center"/>
      <protection hidden="1"/>
    </xf>
    <xf numFmtId="0" fontId="73" fillId="2" borderId="13" xfId="0" applyFont="1" applyFill="1" applyBorder="1" applyAlignment="1" applyProtection="1">
      <alignment horizontal="center" vertical="center"/>
      <protection locked="0"/>
    </xf>
    <xf numFmtId="0" fontId="73" fillId="2" borderId="8" xfId="0" applyFont="1" applyFill="1" applyBorder="1" applyAlignment="1" applyProtection="1">
      <alignment horizontal="center" vertical="center"/>
      <protection locked="0"/>
    </xf>
    <xf numFmtId="0" fontId="73" fillId="2" borderId="27" xfId="0" applyFont="1" applyFill="1" applyBorder="1" applyAlignment="1" applyProtection="1">
      <alignment horizontal="center" vertical="center"/>
      <protection locked="0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17" xfId="0" applyFont="1" applyFill="1" applyBorder="1" applyAlignment="1" applyProtection="1">
      <alignment horizontal="center" vertical="center"/>
      <protection locked="0"/>
    </xf>
    <xf numFmtId="0" fontId="73" fillId="2" borderId="35" xfId="0" applyFont="1" applyFill="1" applyBorder="1" applyAlignment="1" applyProtection="1">
      <alignment horizontal="center" vertical="center"/>
      <protection locked="0"/>
    </xf>
    <xf numFmtId="0" fontId="73" fillId="2" borderId="36" xfId="0" applyFont="1" applyFill="1" applyBorder="1" applyAlignment="1" applyProtection="1">
      <alignment horizontal="center" vertical="center"/>
      <protection locked="0"/>
    </xf>
    <xf numFmtId="9" fontId="75" fillId="3" borderId="1" xfId="1" applyFont="1" applyFill="1" applyBorder="1" applyAlignment="1" applyProtection="1">
      <alignment horizontal="center" vertical="center" wrapText="1" readingOrder="2"/>
      <protection hidden="1"/>
    </xf>
    <xf numFmtId="0" fontId="37" fillId="10" borderId="50" xfId="0" applyFont="1" applyFill="1" applyBorder="1" applyAlignment="1">
      <alignment horizontal="left" vertical="center"/>
    </xf>
    <xf numFmtId="164" fontId="25" fillId="10" borderId="42" xfId="0" applyNumberFormat="1" applyFont="1" applyFill="1" applyBorder="1" applyAlignment="1" applyProtection="1">
      <alignment vertical="center"/>
      <protection hidden="1"/>
    </xf>
    <xf numFmtId="49" fontId="59" fillId="14" borderId="40" xfId="0" applyNumberFormat="1" applyFont="1" applyFill="1" applyBorder="1" applyAlignment="1" applyProtection="1">
      <alignment horizontal="center" vertical="center"/>
      <protection hidden="1"/>
    </xf>
    <xf numFmtId="0" fontId="53" fillId="14" borderId="40" xfId="0" applyFont="1" applyFill="1" applyBorder="1" applyAlignment="1" applyProtection="1">
      <alignment horizontal="center" vertical="center"/>
      <protection hidden="1"/>
    </xf>
    <xf numFmtId="0" fontId="53" fillId="14" borderId="57" xfId="0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61" fillId="6" borderId="3" xfId="0" applyFont="1" applyFill="1" applyBorder="1" applyAlignment="1" applyProtection="1">
      <alignment horizontal="center" vertical="center" wrapText="1"/>
      <protection hidden="1"/>
    </xf>
    <xf numFmtId="0" fontId="67" fillId="6" borderId="3" xfId="0" applyFont="1" applyFill="1" applyBorder="1" applyAlignment="1" applyProtection="1">
      <alignment horizontal="center" vertical="center" wrapText="1"/>
      <protection hidden="1"/>
    </xf>
    <xf numFmtId="0" fontId="67" fillId="6" borderId="1" xfId="0" applyFont="1" applyFill="1" applyBorder="1" applyAlignment="1" applyProtection="1">
      <alignment horizontal="center" vertical="center" wrapText="1"/>
      <protection hidden="1"/>
    </xf>
    <xf numFmtId="0" fontId="42" fillId="3" borderId="8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0" fontId="4" fillId="3" borderId="8" xfId="0" applyFont="1" applyFill="1" applyBorder="1" applyAlignment="1" applyProtection="1">
      <alignment horizontal="center" vertical="top" wrapText="1"/>
      <protection hidden="1"/>
    </xf>
    <xf numFmtId="0" fontId="5" fillId="3" borderId="8" xfId="0" applyFont="1" applyFill="1" applyBorder="1" applyAlignment="1" applyProtection="1">
      <alignment horizontal="center" vertical="top" wrapText="1"/>
      <protection hidden="1"/>
    </xf>
    <xf numFmtId="0" fontId="30" fillId="3" borderId="8" xfId="0" applyFont="1" applyFill="1" applyBorder="1" applyAlignment="1" applyProtection="1">
      <alignment horizontal="center" vertical="top" wrapText="1"/>
      <protection hidden="1"/>
    </xf>
    <xf numFmtId="0" fontId="5" fillId="3" borderId="7" xfId="0" applyFont="1" applyFill="1" applyBorder="1" applyAlignment="1" applyProtection="1">
      <alignment horizontal="center" vertical="top" wrapText="1"/>
      <protection hidden="1"/>
    </xf>
    <xf numFmtId="0" fontId="31" fillId="3" borderId="71" xfId="0" applyFont="1" applyFill="1" applyBorder="1" applyAlignment="1" applyProtection="1">
      <alignment horizontal="center" vertical="top" wrapText="1"/>
      <protection hidden="1"/>
    </xf>
    <xf numFmtId="0" fontId="42" fillId="3" borderId="31" xfId="0" applyFont="1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78" fillId="3" borderId="13" xfId="0" applyFont="1" applyFill="1" applyBorder="1" applyAlignment="1" applyProtection="1">
      <alignment horizontal="center" wrapText="1"/>
      <protection hidden="1"/>
    </xf>
    <xf numFmtId="0" fontId="78" fillId="3" borderId="13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13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Protection="1">
      <protection hidden="1"/>
    </xf>
    <xf numFmtId="0" fontId="4" fillId="3" borderId="4" xfId="0" applyFont="1" applyFill="1" applyBorder="1" applyAlignment="1" applyProtection="1">
      <alignment horizontal="center" vertical="top" wrapText="1"/>
      <protection hidden="1"/>
    </xf>
    <xf numFmtId="0" fontId="32" fillId="9" borderId="37" xfId="0" applyFont="1" applyFill="1" applyBorder="1" applyAlignment="1" applyProtection="1">
      <alignment horizontal="center" vertical="center"/>
      <protection hidden="1"/>
    </xf>
    <xf numFmtId="0" fontId="25" fillId="9" borderId="40" xfId="0" applyFont="1" applyFill="1" applyBorder="1" applyAlignment="1" applyProtection="1">
      <alignment horizontal="center" vertical="top"/>
      <protection hidden="1"/>
    </xf>
    <xf numFmtId="0" fontId="25" fillId="9" borderId="40" xfId="0" applyFont="1" applyFill="1" applyBorder="1" applyAlignment="1" applyProtection="1">
      <alignment vertical="top"/>
      <protection hidden="1"/>
    </xf>
    <xf numFmtId="0" fontId="25" fillId="9" borderId="41" xfId="0" applyFont="1" applyFill="1" applyBorder="1" applyAlignment="1" applyProtection="1">
      <alignment vertical="top"/>
      <protection hidden="1"/>
    </xf>
    <xf numFmtId="0" fontId="32" fillId="9" borderId="46" xfId="0" applyFont="1" applyFill="1" applyBorder="1" applyAlignment="1" applyProtection="1">
      <alignment horizontal="center" vertical="center"/>
      <protection hidden="1"/>
    </xf>
    <xf numFmtId="0" fontId="25" fillId="9" borderId="44" xfId="0" applyFont="1" applyFill="1" applyBorder="1" applyAlignment="1" applyProtection="1">
      <alignment horizontal="center" vertical="top"/>
      <protection hidden="1"/>
    </xf>
    <xf numFmtId="0" fontId="25" fillId="9" borderId="44" xfId="0" applyFont="1" applyFill="1" applyBorder="1" applyAlignment="1" applyProtection="1">
      <alignment vertical="top"/>
      <protection hidden="1"/>
    </xf>
    <xf numFmtId="0" fontId="25" fillId="9" borderId="45" xfId="0" applyFont="1" applyFill="1" applyBorder="1" applyAlignment="1" applyProtection="1">
      <alignment vertical="top"/>
      <protection hidden="1"/>
    </xf>
    <xf numFmtId="0" fontId="32" fillId="9" borderId="65" xfId="0" applyFont="1" applyFill="1" applyBorder="1" applyAlignment="1" applyProtection="1">
      <alignment horizontal="center" vertical="center"/>
      <protection hidden="1"/>
    </xf>
    <xf numFmtId="0" fontId="33" fillId="9" borderId="46" xfId="0" applyFont="1" applyFill="1" applyBorder="1" applyAlignment="1" applyProtection="1">
      <alignment horizontal="center" vertical="top"/>
      <protection hidden="1"/>
    </xf>
    <xf numFmtId="0" fontId="72" fillId="9" borderId="46" xfId="0" applyFont="1" applyFill="1" applyBorder="1" applyAlignment="1" applyProtection="1">
      <alignment horizontal="center" vertical="top"/>
      <protection hidden="1"/>
    </xf>
    <xf numFmtId="0" fontId="25" fillId="9" borderId="46" xfId="0" applyFont="1" applyFill="1" applyBorder="1" applyAlignment="1" applyProtection="1">
      <alignment horizontal="center" vertical="top"/>
      <protection hidden="1"/>
    </xf>
    <xf numFmtId="0" fontId="51" fillId="9" borderId="37" xfId="0" applyFont="1" applyFill="1" applyBorder="1" applyAlignment="1" applyProtection="1">
      <alignment horizontal="center"/>
      <protection hidden="1"/>
    </xf>
    <xf numFmtId="0" fontId="37" fillId="9" borderId="37" xfId="0" applyFont="1" applyFill="1" applyBorder="1" applyAlignment="1" applyProtection="1">
      <alignment horizontal="center" vertical="center"/>
      <protection hidden="1"/>
    </xf>
    <xf numFmtId="0" fontId="51" fillId="9" borderId="48" xfId="0" applyFont="1" applyFill="1" applyBorder="1" applyAlignment="1" applyProtection="1">
      <alignment horizontal="center"/>
      <protection hidden="1"/>
    </xf>
    <xf numFmtId="0" fontId="37" fillId="9" borderId="48" xfId="0" applyFont="1" applyFill="1" applyBorder="1" applyAlignment="1" applyProtection="1">
      <alignment horizontal="center" vertical="center"/>
      <protection hidden="1"/>
    </xf>
    <xf numFmtId="0" fontId="51" fillId="9" borderId="50" xfId="0" applyFont="1" applyFill="1" applyBorder="1" applyAlignment="1" applyProtection="1">
      <alignment horizontal="center"/>
      <protection hidden="1"/>
    </xf>
    <xf numFmtId="0" fontId="28" fillId="5" borderId="8" xfId="0" applyFont="1" applyFill="1" applyBorder="1" applyAlignment="1" applyProtection="1">
      <alignment horizontal="center" vertical="center" wrapText="1" readingOrder="1"/>
      <protection hidden="1"/>
    </xf>
    <xf numFmtId="0" fontId="43" fillId="5" borderId="8" xfId="0" applyFont="1" applyFill="1" applyBorder="1" applyAlignment="1" applyProtection="1">
      <alignment horizontal="center" vertical="center" wrapText="1" readingOrder="1"/>
      <protection hidden="1"/>
    </xf>
    <xf numFmtId="0" fontId="47" fillId="5" borderId="13" xfId="0" applyFont="1" applyFill="1" applyBorder="1" applyAlignment="1" applyProtection="1">
      <alignment horizontal="center" vertical="center" wrapText="1"/>
      <protection hidden="1"/>
    </xf>
    <xf numFmtId="0" fontId="48" fillId="5" borderId="13" xfId="0" applyFont="1" applyFill="1" applyBorder="1" applyAlignment="1" applyProtection="1">
      <alignment horizontal="center" vertical="top" wrapText="1"/>
      <protection hidden="1"/>
    </xf>
    <xf numFmtId="0" fontId="18" fillId="3" borderId="34" xfId="0" applyFont="1" applyFill="1" applyBorder="1" applyAlignment="1" applyProtection="1">
      <alignment horizontal="center" vertical="center" wrapText="1" readingOrder="2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45" fillId="3" borderId="8" xfId="0" applyFont="1" applyFill="1" applyBorder="1" applyAlignment="1" applyProtection="1">
      <alignment horizontal="center" vertical="top" wrapText="1"/>
      <protection hidden="1"/>
    </xf>
    <xf numFmtId="0" fontId="16" fillId="5" borderId="31" xfId="0" applyFont="1" applyFill="1" applyBorder="1" applyAlignment="1" applyProtection="1">
      <alignment vertical="center" wrapText="1"/>
      <protection hidden="1"/>
    </xf>
    <xf numFmtId="0" fontId="46" fillId="5" borderId="54" xfId="0" applyFont="1" applyFill="1" applyBorder="1" applyAlignment="1" applyProtection="1">
      <alignment vertical="center" wrapText="1"/>
      <protection hidden="1"/>
    </xf>
    <xf numFmtId="0" fontId="16" fillId="5" borderId="55" xfId="0" applyFont="1" applyFill="1" applyBorder="1" applyAlignment="1" applyProtection="1">
      <alignment vertical="center" wrapText="1"/>
      <protection hidden="1"/>
    </xf>
    <xf numFmtId="0" fontId="16" fillId="5" borderId="70" xfId="0" applyFont="1" applyFill="1" applyBorder="1" applyAlignment="1" applyProtection="1">
      <alignment vertical="center" wrapText="1"/>
      <protection hidden="1"/>
    </xf>
    <xf numFmtId="0" fontId="52" fillId="5" borderId="31" xfId="0" applyFont="1" applyFill="1" applyBorder="1" applyAlignment="1" applyProtection="1">
      <alignment horizontal="center" vertical="top" wrapText="1"/>
      <protection hidden="1"/>
    </xf>
    <xf numFmtId="9" fontId="67" fillId="2" borderId="31" xfId="1" applyFont="1" applyFill="1" applyBorder="1" applyAlignment="1" applyProtection="1">
      <alignment horizontal="center" vertical="center" wrapText="1" readingOrder="2"/>
      <protection hidden="1"/>
    </xf>
    <xf numFmtId="0" fontId="62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49" fontId="60" fillId="2" borderId="31" xfId="0" applyNumberFormat="1" applyFont="1" applyFill="1" applyBorder="1" applyAlignment="1" applyProtection="1">
      <alignment horizontal="center" vertical="top" wrapText="1"/>
      <protection hidden="1"/>
    </xf>
    <xf numFmtId="49" fontId="60" fillId="5" borderId="31" xfId="0" applyNumberFormat="1" applyFont="1" applyFill="1" applyBorder="1" applyAlignment="1" applyProtection="1">
      <alignment horizontal="center" vertical="top" wrapText="1"/>
      <protection hidden="1"/>
    </xf>
    <xf numFmtId="166" fontId="8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11" borderId="37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 wrapText="1" readingOrder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hidden="1"/>
    </xf>
    <xf numFmtId="166" fontId="8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76" fillId="5" borderId="17" xfId="0" applyFont="1" applyFill="1" applyBorder="1" applyAlignment="1" applyProtection="1">
      <alignment horizontal="center" vertical="center"/>
      <protection hidden="1"/>
    </xf>
    <xf numFmtId="0" fontId="76" fillId="5" borderId="13" xfId="0" applyFont="1" applyFill="1" applyBorder="1" applyAlignment="1" applyProtection="1">
      <alignment horizontal="center" vertical="center"/>
      <protection hidden="1"/>
    </xf>
    <xf numFmtId="0" fontId="76" fillId="5" borderId="8" xfId="0" applyFont="1" applyFill="1" applyBorder="1" applyAlignment="1" applyProtection="1">
      <alignment horizontal="center" vertical="center"/>
      <protection hidden="1"/>
    </xf>
    <xf numFmtId="9" fontId="68" fillId="3" borderId="17" xfId="1" applyFont="1" applyFill="1" applyBorder="1" applyAlignment="1" applyProtection="1">
      <alignment horizontal="center" vertical="center" readingOrder="2"/>
      <protection hidden="1"/>
    </xf>
    <xf numFmtId="9" fontId="68" fillId="3" borderId="13" xfId="1" applyFont="1" applyFill="1" applyBorder="1" applyAlignment="1" applyProtection="1">
      <alignment horizontal="center" vertical="center" readingOrder="2"/>
      <protection hidden="1"/>
    </xf>
    <xf numFmtId="9" fontId="68" fillId="3" borderId="8" xfId="1" applyFont="1" applyFill="1" applyBorder="1" applyAlignment="1" applyProtection="1">
      <alignment horizontal="center" vertical="center" readingOrder="2"/>
      <protection hidden="1"/>
    </xf>
    <xf numFmtId="0" fontId="5" fillId="5" borderId="21" xfId="0" applyFont="1" applyFill="1" applyBorder="1" applyAlignment="1" applyProtection="1">
      <alignment horizontal="center" vertical="top" wrapText="1" readingOrder="2"/>
      <protection hidden="1"/>
    </xf>
    <xf numFmtId="0" fontId="5" fillId="5" borderId="20" xfId="0" applyFont="1" applyFill="1" applyBorder="1" applyAlignment="1" applyProtection="1">
      <alignment horizontal="center" vertical="top" wrapText="1" readingOrder="2"/>
      <protection hidden="1"/>
    </xf>
    <xf numFmtId="0" fontId="5" fillId="5" borderId="19" xfId="0" applyFont="1" applyFill="1" applyBorder="1" applyAlignment="1" applyProtection="1">
      <alignment horizontal="center" vertical="top" wrapText="1" readingOrder="2"/>
      <protection hidden="1"/>
    </xf>
    <xf numFmtId="0" fontId="5" fillId="5" borderId="16" xfId="0" applyFont="1" applyFill="1" applyBorder="1" applyAlignment="1" applyProtection="1">
      <alignment horizontal="center" vertical="top" wrapText="1" readingOrder="2"/>
      <protection hidden="1"/>
    </xf>
    <xf numFmtId="0" fontId="5" fillId="5" borderId="15" xfId="0" applyFont="1" applyFill="1" applyBorder="1" applyAlignment="1" applyProtection="1">
      <alignment horizontal="center" vertical="top" wrapText="1" readingOrder="2"/>
      <protection hidden="1"/>
    </xf>
    <xf numFmtId="0" fontId="5" fillId="5" borderId="14" xfId="0" applyFont="1" applyFill="1" applyBorder="1" applyAlignment="1" applyProtection="1">
      <alignment horizontal="center" vertical="top" wrapText="1" readingOrder="2"/>
      <protection hidden="1"/>
    </xf>
    <xf numFmtId="0" fontId="5" fillId="5" borderId="12" xfId="0" applyFont="1" applyFill="1" applyBorder="1" applyAlignment="1" applyProtection="1">
      <alignment horizontal="right" vertical="center" wrapText="1" readingOrder="2"/>
      <protection hidden="1"/>
    </xf>
    <xf numFmtId="0" fontId="5" fillId="5" borderId="11" xfId="0" applyFont="1" applyFill="1" applyBorder="1" applyAlignment="1" applyProtection="1">
      <alignment horizontal="right" vertical="center" wrapText="1" readingOrder="2"/>
      <protection hidden="1"/>
    </xf>
    <xf numFmtId="0" fontId="5" fillId="5" borderId="10" xfId="0" applyFont="1" applyFill="1" applyBorder="1" applyAlignment="1" applyProtection="1">
      <alignment horizontal="right" vertical="center" wrapText="1" readingOrder="2"/>
      <protection hidden="1"/>
    </xf>
    <xf numFmtId="0" fontId="41" fillId="5" borderId="21" xfId="0" applyFont="1" applyFill="1" applyBorder="1" applyAlignment="1" applyProtection="1">
      <alignment horizontal="center" vertical="top" wrapText="1" readingOrder="2"/>
      <protection hidden="1"/>
    </xf>
    <xf numFmtId="0" fontId="41" fillId="5" borderId="20" xfId="0" applyFont="1" applyFill="1" applyBorder="1" applyAlignment="1" applyProtection="1">
      <alignment horizontal="center" vertical="top" wrapText="1" readingOrder="2"/>
      <protection hidden="1"/>
    </xf>
    <xf numFmtId="0" fontId="41" fillId="5" borderId="19" xfId="0" applyFont="1" applyFill="1" applyBorder="1" applyAlignment="1" applyProtection="1">
      <alignment horizontal="center" vertical="top" wrapText="1" readingOrder="2"/>
      <protection hidden="1"/>
    </xf>
    <xf numFmtId="0" fontId="41" fillId="5" borderId="12" xfId="0" applyFont="1" applyFill="1" applyBorder="1" applyAlignment="1" applyProtection="1">
      <alignment horizontal="center" vertical="top" wrapText="1" readingOrder="2"/>
      <protection hidden="1"/>
    </xf>
    <xf numFmtId="0" fontId="41" fillId="5" borderId="11" xfId="0" applyFont="1" applyFill="1" applyBorder="1" applyAlignment="1" applyProtection="1">
      <alignment horizontal="center" vertical="top" wrapText="1" readingOrder="2"/>
      <protection hidden="1"/>
    </xf>
    <xf numFmtId="0" fontId="41" fillId="5" borderId="10" xfId="0" applyFont="1" applyFill="1" applyBorder="1" applyAlignment="1" applyProtection="1">
      <alignment horizontal="center" vertical="top" wrapText="1" readingOrder="2"/>
      <protection hidden="1"/>
    </xf>
    <xf numFmtId="0" fontId="41" fillId="5" borderId="16" xfId="0" applyFont="1" applyFill="1" applyBorder="1" applyAlignment="1" applyProtection="1">
      <alignment horizontal="center" vertical="top" wrapText="1" readingOrder="2"/>
      <protection hidden="1"/>
    </xf>
    <xf numFmtId="0" fontId="41" fillId="5" borderId="15" xfId="0" applyFont="1" applyFill="1" applyBorder="1" applyAlignment="1" applyProtection="1">
      <alignment horizontal="center" vertical="top" wrapText="1" readingOrder="2"/>
      <protection hidden="1"/>
    </xf>
    <xf numFmtId="0" fontId="41" fillId="5" borderId="14" xfId="0" applyFont="1" applyFill="1" applyBorder="1" applyAlignment="1" applyProtection="1">
      <alignment horizontal="center" vertical="top" wrapText="1" readingOrder="2"/>
      <protection hidden="1"/>
    </xf>
    <xf numFmtId="0" fontId="76" fillId="5" borderId="33" xfId="0" applyFont="1" applyFill="1" applyBorder="1" applyAlignment="1" applyProtection="1">
      <alignment horizontal="center" vertical="center" wrapText="1" readingOrder="1"/>
      <protection hidden="1"/>
    </xf>
    <xf numFmtId="0" fontId="76" fillId="5" borderId="32" xfId="0" applyFont="1" applyFill="1" applyBorder="1" applyAlignment="1" applyProtection="1">
      <alignment horizontal="center" vertical="center" wrapText="1" readingOrder="1"/>
      <protection hidden="1"/>
    </xf>
    <xf numFmtId="0" fontId="76" fillId="5" borderId="7" xfId="0" applyFont="1" applyFill="1" applyBorder="1" applyAlignment="1" applyProtection="1">
      <alignment horizontal="center" vertical="center" wrapText="1" readingOrder="1"/>
      <protection hidden="1"/>
    </xf>
    <xf numFmtId="9" fontId="65" fillId="2" borderId="17" xfId="1" applyFont="1" applyFill="1" applyBorder="1" applyAlignment="1" applyProtection="1">
      <alignment horizontal="center" vertical="center" wrapText="1" readingOrder="2"/>
      <protection locked="0"/>
    </xf>
    <xf numFmtId="9" fontId="65" fillId="2" borderId="13" xfId="1" applyFont="1" applyFill="1" applyBorder="1" applyAlignment="1" applyProtection="1">
      <alignment horizontal="center" vertical="center" wrapText="1" readingOrder="2"/>
      <protection locked="0"/>
    </xf>
    <xf numFmtId="9" fontId="65" fillId="2" borderId="8" xfId="1" applyFont="1" applyFill="1" applyBorder="1" applyAlignment="1" applyProtection="1">
      <alignment horizontal="center" vertical="center" wrapText="1" readingOrder="2"/>
      <protection locked="0"/>
    </xf>
    <xf numFmtId="0" fontId="76" fillId="5" borderId="33" xfId="0" applyFont="1" applyFill="1" applyBorder="1" applyAlignment="1" applyProtection="1">
      <alignment horizontal="center" vertical="top" wrapText="1" readingOrder="1"/>
      <protection hidden="1"/>
    </xf>
    <xf numFmtId="0" fontId="76" fillId="5" borderId="7" xfId="0" applyFont="1" applyFill="1" applyBorder="1" applyAlignment="1" applyProtection="1">
      <alignment horizontal="center" vertical="top" wrapText="1" readingOrder="1"/>
      <protection hidden="1"/>
    </xf>
    <xf numFmtId="0" fontId="4" fillId="3" borderId="33" xfId="0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30" fillId="3" borderId="33" xfId="0" applyFont="1" applyFill="1" applyBorder="1" applyAlignment="1" applyProtection="1">
      <alignment horizontal="center" vertical="center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1" fillId="2" borderId="4" xfId="0" applyFont="1" applyFill="1" applyBorder="1" applyAlignment="1">
      <alignment horizontal="justify" vertical="center" wrapText="1"/>
    </xf>
    <xf numFmtId="0" fontId="71" fillId="2" borderId="3" xfId="0" applyFont="1" applyFill="1" applyBorder="1" applyAlignment="1">
      <alignment horizontal="justify" vertical="center" wrapText="1"/>
    </xf>
    <xf numFmtId="0" fontId="71" fillId="2" borderId="2" xfId="0" applyFont="1" applyFill="1" applyBorder="1" applyAlignment="1">
      <alignment horizontal="justify" vertical="center" wrapText="1"/>
    </xf>
    <xf numFmtId="0" fontId="84" fillId="2" borderId="4" xfId="0" applyFont="1" applyFill="1" applyBorder="1" applyAlignment="1">
      <alignment horizontal="justify" vertical="top" wrapText="1"/>
    </xf>
    <xf numFmtId="0" fontId="84" fillId="2" borderId="3" xfId="0" applyFont="1" applyFill="1" applyBorder="1" applyAlignment="1">
      <alignment horizontal="justify" vertical="top" wrapText="1"/>
    </xf>
    <xf numFmtId="0" fontId="84" fillId="2" borderId="2" xfId="0" applyFont="1" applyFill="1" applyBorder="1" applyAlignment="1">
      <alignment horizontal="justify" vertical="top" wrapText="1"/>
    </xf>
    <xf numFmtId="0" fontId="49" fillId="12" borderId="66" xfId="0" applyFont="1" applyFill="1" applyBorder="1" applyAlignment="1" applyProtection="1">
      <alignment horizontal="center" vertical="center" wrapText="1"/>
      <protection hidden="1"/>
    </xf>
    <xf numFmtId="0" fontId="49" fillId="12" borderId="67" xfId="0" applyFont="1" applyFill="1" applyBorder="1" applyAlignment="1" applyProtection="1">
      <alignment horizontal="center" vertical="center" wrapText="1"/>
      <protection hidden="1"/>
    </xf>
    <xf numFmtId="0" fontId="49" fillId="12" borderId="68" xfId="0" applyFont="1" applyFill="1" applyBorder="1" applyAlignment="1" applyProtection="1">
      <alignment horizontal="center" vertical="center" wrapText="1"/>
      <protection hidden="1"/>
    </xf>
    <xf numFmtId="0" fontId="44" fillId="5" borderId="12" xfId="0" applyFont="1" applyFill="1" applyBorder="1" applyAlignment="1" applyProtection="1">
      <alignment horizontal="center" vertical="top" wrapText="1" readingOrder="2"/>
      <protection hidden="1"/>
    </xf>
    <xf numFmtId="0" fontId="44" fillId="5" borderId="11" xfId="0" applyFont="1" applyFill="1" applyBorder="1" applyAlignment="1" applyProtection="1">
      <alignment horizontal="center" vertical="top" wrapText="1" readingOrder="2"/>
      <protection hidden="1"/>
    </xf>
    <xf numFmtId="0" fontId="44" fillId="5" borderId="10" xfId="0" applyFont="1" applyFill="1" applyBorder="1" applyAlignment="1" applyProtection="1">
      <alignment horizontal="center" vertical="top" wrapText="1" readingOrder="2"/>
      <protection hidden="1"/>
    </xf>
    <xf numFmtId="0" fontId="44" fillId="5" borderId="21" xfId="0" applyFont="1" applyFill="1" applyBorder="1" applyAlignment="1" applyProtection="1">
      <alignment horizontal="center" vertical="top" wrapText="1" readingOrder="2"/>
      <protection hidden="1"/>
    </xf>
    <xf numFmtId="0" fontId="44" fillId="5" borderId="20" xfId="0" applyFont="1" applyFill="1" applyBorder="1" applyAlignment="1" applyProtection="1">
      <alignment horizontal="center" vertical="top" wrapText="1" readingOrder="2"/>
      <protection hidden="1"/>
    </xf>
    <xf numFmtId="0" fontId="44" fillId="5" borderId="19" xfId="0" applyFont="1" applyFill="1" applyBorder="1" applyAlignment="1" applyProtection="1">
      <alignment horizontal="center" vertical="top" wrapText="1" readingOrder="2"/>
      <protection hidden="1"/>
    </xf>
    <xf numFmtId="0" fontId="44" fillId="5" borderId="16" xfId="0" applyFont="1" applyFill="1" applyBorder="1" applyAlignment="1" applyProtection="1">
      <alignment horizontal="center" vertical="top" wrapText="1" readingOrder="2"/>
      <protection hidden="1"/>
    </xf>
    <xf numFmtId="0" fontId="44" fillId="5" borderId="15" xfId="0" applyFont="1" applyFill="1" applyBorder="1" applyAlignment="1" applyProtection="1">
      <alignment horizontal="center" vertical="top" wrapText="1" readingOrder="2"/>
      <protection hidden="1"/>
    </xf>
    <xf numFmtId="0" fontId="44" fillId="5" borderId="14" xfId="0" applyFont="1" applyFill="1" applyBorder="1" applyAlignment="1" applyProtection="1">
      <alignment horizontal="center" vertical="top" wrapText="1" readingOrder="2"/>
      <protection hidden="1"/>
    </xf>
    <xf numFmtId="0" fontId="44" fillId="5" borderId="21" xfId="0" applyFont="1" applyFill="1" applyBorder="1" applyAlignment="1" applyProtection="1">
      <alignment horizontal="right" vertical="center" wrapText="1" readingOrder="2"/>
      <protection hidden="1"/>
    </xf>
    <xf numFmtId="0" fontId="44" fillId="5" borderId="20" xfId="0" applyFont="1" applyFill="1" applyBorder="1" applyAlignment="1" applyProtection="1">
      <alignment horizontal="right" vertical="center" wrapText="1" readingOrder="2"/>
      <protection hidden="1"/>
    </xf>
    <xf numFmtId="0" fontId="44" fillId="5" borderId="19" xfId="0" applyFont="1" applyFill="1" applyBorder="1" applyAlignment="1" applyProtection="1">
      <alignment horizontal="right" vertical="center" wrapText="1" readingOrder="2"/>
      <protection hidden="1"/>
    </xf>
    <xf numFmtId="0" fontId="86" fillId="5" borderId="16" xfId="0" applyFont="1" applyFill="1" applyBorder="1" applyAlignment="1" applyProtection="1">
      <alignment horizontal="center" vertical="top" wrapText="1" readingOrder="2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52" fillId="2" borderId="4" xfId="0" applyFont="1" applyFill="1" applyBorder="1" applyAlignment="1">
      <alignment horizontal="right" vertical="top" wrapText="1"/>
    </xf>
    <xf numFmtId="0" fontId="52" fillId="2" borderId="2" xfId="0" applyFont="1" applyFill="1" applyBorder="1" applyAlignment="1">
      <alignment horizontal="right" vertical="top" wrapText="1"/>
    </xf>
    <xf numFmtId="0" fontId="52" fillId="2" borderId="3" xfId="0" applyFont="1" applyFill="1" applyBorder="1" applyAlignment="1">
      <alignment horizontal="right" vertical="top" wrapText="1"/>
    </xf>
    <xf numFmtId="0" fontId="11" fillId="5" borderId="4" xfId="0" applyFont="1" applyFill="1" applyBorder="1" applyAlignment="1" applyProtection="1">
      <alignment horizontal="center" vertical="center" wrapText="1" readingOrder="2"/>
      <protection hidden="1"/>
    </xf>
    <xf numFmtId="0" fontId="11" fillId="5" borderId="3" xfId="0" applyFont="1" applyFill="1" applyBorder="1" applyAlignment="1" applyProtection="1">
      <alignment horizontal="center" vertical="center" wrapText="1" readingOrder="2"/>
      <protection hidden="1"/>
    </xf>
    <xf numFmtId="0" fontId="11" fillId="5" borderId="2" xfId="0" applyFont="1" applyFill="1" applyBorder="1" applyAlignment="1" applyProtection="1">
      <alignment horizontal="center" vertical="center" wrapText="1" readingOrder="2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hidden="1"/>
    </xf>
    <xf numFmtId="0" fontId="23" fillId="5" borderId="2" xfId="0" applyFont="1" applyFill="1" applyBorder="1" applyAlignment="1" applyProtection="1">
      <alignment horizontal="center" vertical="center" wrapText="1"/>
      <protection hidden="1"/>
    </xf>
    <xf numFmtId="0" fontId="23" fillId="5" borderId="33" xfId="0" applyFont="1" applyFill="1" applyBorder="1" applyAlignment="1" applyProtection="1">
      <alignment horizontal="center" vertical="center" wrapText="1"/>
      <protection hidden="1"/>
    </xf>
    <xf numFmtId="0" fontId="23" fillId="5" borderId="34" xfId="0" applyFont="1" applyFill="1" applyBorder="1" applyAlignment="1" applyProtection="1">
      <alignment horizontal="center" vertical="center" wrapText="1"/>
      <protection hidden="1"/>
    </xf>
    <xf numFmtId="0" fontId="16" fillId="6" borderId="3" xfId="0" applyFont="1" applyFill="1" applyBorder="1" applyAlignment="1" applyProtection="1">
      <alignment horizontal="center" vertical="center" wrapText="1"/>
      <protection hidden="1"/>
    </xf>
    <xf numFmtId="0" fontId="45" fillId="6" borderId="3" xfId="0" applyFont="1" applyFill="1" applyBorder="1" applyAlignment="1" applyProtection="1">
      <alignment horizontal="center" vertical="center" wrapText="1"/>
      <protection hidden="1"/>
    </xf>
    <xf numFmtId="0" fontId="5" fillId="5" borderId="17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2" xfId="0" applyFont="1" applyFill="1" applyBorder="1" applyAlignment="1" applyProtection="1">
      <alignment horizontal="center" vertical="center" wrapText="1"/>
      <protection locked="0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34" xfId="0" applyFont="1" applyFill="1" applyBorder="1" applyAlignment="1" applyProtection="1">
      <alignment horizontal="center" vertical="center"/>
      <protection hidden="1"/>
    </xf>
    <xf numFmtId="0" fontId="41" fillId="5" borderId="30" xfId="0" applyFont="1" applyFill="1" applyBorder="1" applyAlignment="1" applyProtection="1">
      <alignment horizontal="center" vertical="top" wrapText="1" readingOrder="2"/>
      <protection hidden="1"/>
    </xf>
    <xf numFmtId="0" fontId="41" fillId="5" borderId="29" xfId="0" applyFont="1" applyFill="1" applyBorder="1" applyAlignment="1" applyProtection="1">
      <alignment horizontal="center" vertical="top" wrapText="1" readingOrder="2"/>
      <protection hidden="1"/>
    </xf>
    <xf numFmtId="0" fontId="41" fillId="5" borderId="28" xfId="0" applyFont="1" applyFill="1" applyBorder="1" applyAlignment="1" applyProtection="1">
      <alignment horizontal="center" vertical="top" wrapText="1" readingOrder="2"/>
      <protection hidden="1"/>
    </xf>
    <xf numFmtId="0" fontId="41" fillId="5" borderId="26" xfId="0" applyFont="1" applyFill="1" applyBorder="1" applyAlignment="1" applyProtection="1">
      <alignment horizontal="center" vertical="top" wrapText="1" readingOrder="2"/>
      <protection hidden="1"/>
    </xf>
    <xf numFmtId="0" fontId="41" fillId="5" borderId="25" xfId="0" applyFont="1" applyFill="1" applyBorder="1" applyAlignment="1" applyProtection="1">
      <alignment horizontal="center" vertical="top" wrapText="1" readingOrder="2"/>
      <protection hidden="1"/>
    </xf>
    <xf numFmtId="0" fontId="41" fillId="5" borderId="24" xfId="0" applyFont="1" applyFill="1" applyBorder="1" applyAlignment="1" applyProtection="1">
      <alignment horizontal="center" vertical="top" wrapText="1" readingOrder="2"/>
      <protection hidden="1"/>
    </xf>
    <xf numFmtId="0" fontId="36" fillId="12" borderId="66" xfId="0" applyFont="1" applyFill="1" applyBorder="1" applyAlignment="1" applyProtection="1">
      <alignment horizontal="center" vertical="center"/>
      <protection hidden="1"/>
    </xf>
    <xf numFmtId="0" fontId="36" fillId="12" borderId="67" xfId="0" applyFont="1" applyFill="1" applyBorder="1" applyAlignment="1" applyProtection="1">
      <alignment horizontal="center" vertical="center"/>
      <protection hidden="1"/>
    </xf>
    <xf numFmtId="0" fontId="36" fillId="12" borderId="68" xfId="0" applyFont="1" applyFill="1" applyBorder="1" applyAlignment="1" applyProtection="1">
      <alignment horizontal="center" vertical="center"/>
      <protection hidden="1"/>
    </xf>
    <xf numFmtId="0" fontId="77" fillId="3" borderId="7" xfId="0" applyFont="1" applyFill="1" applyBorder="1" applyAlignment="1" applyProtection="1">
      <alignment horizontal="center" vertical="center"/>
      <protection hidden="1"/>
    </xf>
    <xf numFmtId="0" fontId="77" fillId="3" borderId="6" xfId="0" applyFont="1" applyFill="1" applyBorder="1" applyAlignment="1" applyProtection="1">
      <alignment horizontal="center" vertical="center"/>
      <protection hidden="1"/>
    </xf>
    <xf numFmtId="0" fontId="77" fillId="3" borderId="5" xfId="0" applyFont="1" applyFill="1" applyBorder="1" applyAlignment="1" applyProtection="1">
      <alignment horizontal="center" vertical="center"/>
      <protection hidden="1"/>
    </xf>
    <xf numFmtId="0" fontId="78" fillId="5" borderId="4" xfId="0" applyFont="1" applyFill="1" applyBorder="1" applyAlignment="1" applyProtection="1">
      <alignment horizontal="center" vertical="top"/>
      <protection hidden="1"/>
    </xf>
    <xf numFmtId="0" fontId="78" fillId="5" borderId="3" xfId="0" applyFont="1" applyFill="1" applyBorder="1" applyAlignment="1" applyProtection="1">
      <alignment horizontal="center" vertical="top"/>
      <protection hidden="1"/>
    </xf>
    <xf numFmtId="0" fontId="78" fillId="5" borderId="2" xfId="0" applyFont="1" applyFill="1" applyBorder="1" applyAlignment="1" applyProtection="1">
      <alignment horizontal="center" vertical="top"/>
      <protection hidden="1"/>
    </xf>
    <xf numFmtId="0" fontId="74" fillId="5" borderId="4" xfId="0" applyFont="1" applyFill="1" applyBorder="1" applyAlignment="1" applyProtection="1">
      <alignment horizontal="center" vertical="top"/>
      <protection hidden="1"/>
    </xf>
    <xf numFmtId="0" fontId="74" fillId="5" borderId="3" xfId="0" applyFont="1" applyFill="1" applyBorder="1" applyAlignment="1" applyProtection="1">
      <alignment horizontal="center" vertical="top"/>
      <protection hidden="1"/>
    </xf>
    <xf numFmtId="0" fontId="45" fillId="6" borderId="1" xfId="0" applyFont="1" applyFill="1" applyBorder="1" applyAlignment="1" applyProtection="1">
      <alignment horizontal="center" vertical="center" wrapText="1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44" fillId="5" borderId="26" xfId="0" applyFont="1" applyFill="1" applyBorder="1" applyAlignment="1" applyProtection="1">
      <alignment horizontal="center" vertical="top" wrapText="1" readingOrder="2"/>
      <protection hidden="1"/>
    </xf>
    <xf numFmtId="0" fontId="44" fillId="5" borderId="25" xfId="0" applyFont="1" applyFill="1" applyBorder="1" applyAlignment="1" applyProtection="1">
      <alignment horizontal="center" vertical="top" wrapText="1" readingOrder="2"/>
      <protection hidden="1"/>
    </xf>
    <xf numFmtId="0" fontId="44" fillId="5" borderId="24" xfId="0" applyFont="1" applyFill="1" applyBorder="1" applyAlignment="1" applyProtection="1">
      <alignment horizontal="center" vertical="top" wrapText="1" readingOrder="2"/>
      <protection hidden="1"/>
    </xf>
    <xf numFmtId="0" fontId="88" fillId="5" borderId="16" xfId="0" applyFont="1" applyFill="1" applyBorder="1" applyAlignment="1" applyProtection="1">
      <alignment horizontal="center" vertical="top" wrapText="1" readingOrder="2"/>
      <protection hidden="1"/>
    </xf>
    <xf numFmtId="0" fontId="88" fillId="5" borderId="15" xfId="0" applyFont="1" applyFill="1" applyBorder="1" applyAlignment="1" applyProtection="1">
      <alignment horizontal="center" vertical="top" wrapText="1" readingOrder="2"/>
      <protection hidden="1"/>
    </xf>
    <xf numFmtId="0" fontId="88" fillId="5" borderId="14" xfId="0" applyFont="1" applyFill="1" applyBorder="1" applyAlignment="1" applyProtection="1">
      <alignment horizontal="center" vertical="top" wrapText="1" readingOrder="2"/>
      <protection hidden="1"/>
    </xf>
    <xf numFmtId="0" fontId="85" fillId="3" borderId="4" xfId="0" applyFont="1" applyFill="1" applyBorder="1" applyAlignment="1" applyProtection="1">
      <alignment horizontal="center" vertical="top" wrapText="1"/>
      <protection hidden="1"/>
    </xf>
    <xf numFmtId="0" fontId="85" fillId="3" borderId="3" xfId="0" applyFont="1" applyFill="1" applyBorder="1" applyAlignment="1" applyProtection="1">
      <alignment horizontal="center" vertical="top" wrapText="1"/>
      <protection hidden="1"/>
    </xf>
    <xf numFmtId="0" fontId="85" fillId="3" borderId="2" xfId="0" applyFont="1" applyFill="1" applyBorder="1" applyAlignment="1" applyProtection="1">
      <alignment horizontal="center" vertical="top" wrapText="1"/>
      <protection hidden="1"/>
    </xf>
    <xf numFmtId="0" fontId="44" fillId="5" borderId="12" xfId="0" applyFont="1" applyFill="1" applyBorder="1" applyAlignment="1" applyProtection="1">
      <alignment horizontal="right" vertical="center" wrapText="1" readingOrder="2"/>
      <protection hidden="1"/>
    </xf>
    <xf numFmtId="0" fontId="44" fillId="5" borderId="11" xfId="0" applyFont="1" applyFill="1" applyBorder="1" applyAlignment="1" applyProtection="1">
      <alignment horizontal="right" vertical="center" wrapText="1" readingOrder="2"/>
      <protection hidden="1"/>
    </xf>
    <xf numFmtId="0" fontId="44" fillId="5" borderId="10" xfId="0" applyFont="1" applyFill="1" applyBorder="1" applyAlignment="1" applyProtection="1">
      <alignment horizontal="right" vertical="center" wrapText="1" readingOrder="2"/>
      <protection hidden="1"/>
    </xf>
    <xf numFmtId="0" fontId="43" fillId="5" borderId="7" xfId="0" applyFont="1" applyFill="1" applyBorder="1" applyAlignment="1" applyProtection="1">
      <alignment horizontal="center" vertical="center" wrapText="1" readingOrder="1"/>
      <protection hidden="1"/>
    </xf>
    <xf numFmtId="0" fontId="43" fillId="5" borderId="6" xfId="0" applyFont="1" applyFill="1" applyBorder="1" applyAlignment="1" applyProtection="1">
      <alignment horizontal="center" vertical="center" wrapText="1" readingOrder="1"/>
      <protection hidden="1"/>
    </xf>
    <xf numFmtId="0" fontId="43" fillId="5" borderId="5" xfId="0" applyFont="1" applyFill="1" applyBorder="1" applyAlignment="1" applyProtection="1">
      <alignment horizontal="center" vertical="center" wrapText="1" readingOrder="1"/>
      <protection hidden="1"/>
    </xf>
    <xf numFmtId="0" fontId="49" fillId="12" borderId="66" xfId="0" applyFont="1" applyFill="1" applyBorder="1" applyAlignment="1">
      <alignment horizontal="center" vertical="center" wrapText="1"/>
    </xf>
    <xf numFmtId="0" fontId="49" fillId="12" borderId="67" xfId="0" applyFont="1" applyFill="1" applyBorder="1" applyAlignment="1">
      <alignment horizontal="center" vertical="center" wrapText="1"/>
    </xf>
    <xf numFmtId="0" fontId="49" fillId="12" borderId="68" xfId="0" applyFont="1" applyFill="1" applyBorder="1" applyAlignment="1">
      <alignment horizontal="center" vertical="center" wrapText="1"/>
    </xf>
    <xf numFmtId="0" fontId="61" fillId="3" borderId="7" xfId="0" applyFont="1" applyFill="1" applyBorder="1" applyAlignment="1" applyProtection="1">
      <alignment horizontal="center" vertical="center" wrapText="1"/>
      <protection hidden="1"/>
    </xf>
    <xf numFmtId="0" fontId="61" fillId="3" borderId="6" xfId="0" applyFont="1" applyFill="1" applyBorder="1" applyAlignment="1" applyProtection="1">
      <alignment horizontal="center" vertical="center" wrapText="1"/>
      <protection hidden="1"/>
    </xf>
    <xf numFmtId="0" fontId="59" fillId="2" borderId="3" xfId="0" applyFont="1" applyFill="1" applyBorder="1" applyAlignment="1" applyProtection="1">
      <alignment horizontal="center" vertical="top" wrapText="1"/>
      <protection hidden="1"/>
    </xf>
    <xf numFmtId="0" fontId="59" fillId="2" borderId="2" xfId="0" applyFont="1" applyFill="1" applyBorder="1" applyAlignment="1" applyProtection="1">
      <alignment horizontal="center" vertical="top" wrapText="1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0" fontId="62" fillId="2" borderId="33" xfId="0" applyFont="1" applyFill="1" applyBorder="1" applyAlignment="1" applyProtection="1">
      <alignment horizontal="center" vertical="center" wrapText="1"/>
      <protection locked="0"/>
    </xf>
    <xf numFmtId="0" fontId="62" fillId="2" borderId="1" xfId="0" applyFont="1" applyFill="1" applyBorder="1" applyAlignment="1" applyProtection="1">
      <alignment horizontal="center" vertical="center" wrapText="1"/>
      <protection locked="0"/>
    </xf>
    <xf numFmtId="0" fontId="62" fillId="2" borderId="34" xfId="0" applyFont="1" applyFill="1" applyBorder="1" applyAlignment="1" applyProtection="1">
      <alignment horizontal="center" vertical="center" wrapText="1"/>
      <protection locked="0"/>
    </xf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5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2" xfId="0" applyFont="1" applyFill="1" applyBorder="1" applyAlignment="1" applyProtection="1">
      <alignment horizontal="center" vertical="center" wrapText="1"/>
      <protection locked="0"/>
    </xf>
    <xf numFmtId="0" fontId="23" fillId="5" borderId="33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30" fillId="3" borderId="4" xfId="0" applyFont="1" applyFill="1" applyBorder="1" applyAlignment="1" applyProtection="1">
      <alignment horizontal="center" vertical="center"/>
      <protection hidden="1"/>
    </xf>
    <xf numFmtId="0" fontId="30" fillId="3" borderId="3" xfId="0" applyFont="1" applyFill="1" applyBorder="1" applyAlignment="1" applyProtection="1">
      <alignment horizontal="center" vertical="center"/>
      <protection hidden="1"/>
    </xf>
    <xf numFmtId="0" fontId="30" fillId="3" borderId="2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5" borderId="30" xfId="0" applyFont="1" applyFill="1" applyBorder="1" applyAlignment="1" applyProtection="1">
      <alignment horizontal="center" vertical="top" wrapText="1" readingOrder="2"/>
      <protection hidden="1"/>
    </xf>
    <xf numFmtId="0" fontId="5" fillId="5" borderId="29" xfId="0" applyFont="1" applyFill="1" applyBorder="1" applyAlignment="1" applyProtection="1">
      <alignment horizontal="center" vertical="top" wrapText="1" readingOrder="2"/>
      <protection hidden="1"/>
    </xf>
    <xf numFmtId="0" fontId="5" fillId="5" borderId="28" xfId="0" applyFont="1" applyFill="1" applyBorder="1" applyAlignment="1" applyProtection="1">
      <alignment horizontal="center" vertical="top" wrapText="1" readingOrder="2"/>
      <protection hidden="1"/>
    </xf>
    <xf numFmtId="0" fontId="5" fillId="5" borderId="26" xfId="0" applyFont="1" applyFill="1" applyBorder="1" applyAlignment="1" applyProtection="1">
      <alignment horizontal="center" vertical="top" wrapText="1" readingOrder="2"/>
      <protection hidden="1"/>
    </xf>
    <xf numFmtId="0" fontId="5" fillId="5" borderId="25" xfId="0" applyFont="1" applyFill="1" applyBorder="1" applyAlignment="1" applyProtection="1">
      <alignment horizontal="center" vertical="top" wrapText="1" readingOrder="2"/>
      <protection hidden="1"/>
    </xf>
    <xf numFmtId="0" fontId="5" fillId="5" borderId="24" xfId="0" applyFont="1" applyFill="1" applyBorder="1" applyAlignment="1" applyProtection="1">
      <alignment horizontal="center" vertical="top" wrapText="1" readingOrder="2"/>
      <protection hidden="1"/>
    </xf>
    <xf numFmtId="9" fontId="3" fillId="3" borderId="17" xfId="1" applyFont="1" applyFill="1" applyBorder="1" applyAlignment="1" applyProtection="1">
      <alignment horizontal="center" vertical="center" readingOrder="2"/>
      <protection locked="0"/>
    </xf>
    <xf numFmtId="9" fontId="3" fillId="3" borderId="13" xfId="1" applyFont="1" applyFill="1" applyBorder="1" applyAlignment="1" applyProtection="1">
      <alignment horizontal="center" vertical="center" readingOrder="2"/>
      <protection locked="0"/>
    </xf>
    <xf numFmtId="167" fontId="83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3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15" fillId="5" borderId="4" xfId="0" applyFont="1" applyFill="1" applyBorder="1" applyAlignment="1" applyProtection="1">
      <alignment horizontal="center" vertical="center" wrapText="1" readingOrder="1"/>
      <protection locked="0"/>
    </xf>
    <xf numFmtId="0" fontId="15" fillId="5" borderId="3" xfId="0" applyFont="1" applyFill="1" applyBorder="1" applyAlignment="1" applyProtection="1">
      <alignment horizontal="center" vertical="center" wrapText="1" readingOrder="1"/>
      <protection locked="0"/>
    </xf>
    <xf numFmtId="0" fontId="15" fillId="5" borderId="2" xfId="0" applyFont="1" applyFill="1" applyBorder="1" applyAlignment="1" applyProtection="1">
      <alignment horizontal="center" vertical="center" wrapText="1" readingOrder="1"/>
      <protection locked="0"/>
    </xf>
    <xf numFmtId="0" fontId="80" fillId="13" borderId="64" xfId="0" applyFont="1" applyFill="1" applyBorder="1" applyAlignment="1" applyProtection="1">
      <alignment horizontal="center" vertical="center"/>
      <protection hidden="1"/>
    </xf>
    <xf numFmtId="0" fontId="80" fillId="13" borderId="37" xfId="0" applyFont="1" applyFill="1" applyBorder="1" applyAlignment="1" applyProtection="1">
      <alignment horizontal="center" vertical="center"/>
      <protection hidden="1"/>
    </xf>
    <xf numFmtId="0" fontId="25" fillId="9" borderId="39" xfId="0" applyFont="1" applyFill="1" applyBorder="1" applyAlignment="1" applyProtection="1">
      <alignment horizontal="right" vertical="center"/>
      <protection hidden="1"/>
    </xf>
    <xf numFmtId="0" fontId="25" fillId="9" borderId="39" xfId="0" applyFont="1" applyFill="1" applyBorder="1" applyAlignment="1" applyProtection="1">
      <alignment horizontal="right" vertical="top"/>
      <protection hidden="1"/>
    </xf>
    <xf numFmtId="0" fontId="25" fillId="9" borderId="40" xfId="0" applyFont="1" applyFill="1" applyBorder="1" applyAlignment="1" applyProtection="1">
      <alignment horizontal="right" vertical="top"/>
      <protection hidden="1"/>
    </xf>
    <xf numFmtId="0" fontId="25" fillId="9" borderId="41" xfId="0" applyFont="1" applyFill="1" applyBorder="1" applyAlignment="1" applyProtection="1">
      <alignment horizontal="right" vertical="top"/>
      <protection hidden="1"/>
    </xf>
    <xf numFmtId="0" fontId="25" fillId="9" borderId="48" xfId="0" applyFont="1" applyFill="1" applyBorder="1" applyAlignment="1" applyProtection="1">
      <alignment horizontal="right" vertical="top"/>
      <protection hidden="1"/>
    </xf>
    <xf numFmtId="0" fontId="79" fillId="13" borderId="72" xfId="0" applyFont="1" applyFill="1" applyBorder="1" applyAlignment="1" applyProtection="1">
      <alignment horizontal="center" vertical="center"/>
      <protection hidden="1"/>
    </xf>
    <xf numFmtId="0" fontId="79" fillId="13" borderId="73" xfId="0" applyFont="1" applyFill="1" applyBorder="1" applyAlignment="1" applyProtection="1">
      <alignment horizontal="center" vertical="center"/>
      <protection hidden="1"/>
    </xf>
    <xf numFmtId="0" fontId="79" fillId="13" borderId="74" xfId="0" applyFont="1" applyFill="1" applyBorder="1" applyAlignment="1" applyProtection="1">
      <alignment horizontal="center" vertical="center"/>
      <protection hidden="1"/>
    </xf>
    <xf numFmtId="0" fontId="55" fillId="7" borderId="43" xfId="0" applyFont="1" applyFill="1" applyBorder="1" applyAlignment="1" applyProtection="1">
      <alignment horizontal="center" vertical="top"/>
      <protection hidden="1"/>
    </xf>
    <xf numFmtId="0" fontId="55" fillId="7" borderId="45" xfId="0" applyFont="1" applyFill="1" applyBorder="1" applyAlignment="1" applyProtection="1">
      <alignment horizontal="center" vertical="top"/>
      <protection hidden="1"/>
    </xf>
    <xf numFmtId="0" fontId="24" fillId="11" borderId="60" xfId="0" applyFont="1" applyFill="1" applyBorder="1" applyAlignment="1" applyProtection="1">
      <alignment horizontal="center" vertical="center"/>
      <protection hidden="1"/>
    </xf>
    <xf numFmtId="0" fontId="24" fillId="11" borderId="59" xfId="0" applyFont="1" applyFill="1" applyBorder="1" applyAlignment="1" applyProtection="1">
      <alignment horizontal="center" vertical="center"/>
      <protection hidden="1"/>
    </xf>
    <xf numFmtId="0" fontId="22" fillId="14" borderId="39" xfId="0" applyFont="1" applyFill="1" applyBorder="1" applyAlignment="1" applyProtection="1">
      <alignment horizontal="center" vertical="center"/>
      <protection hidden="1"/>
    </xf>
    <xf numFmtId="0" fontId="22" fillId="14" borderId="40" xfId="0" applyFont="1" applyFill="1" applyBorder="1" applyAlignment="1" applyProtection="1">
      <alignment horizontal="center" vertical="center"/>
      <protection hidden="1"/>
    </xf>
    <xf numFmtId="0" fontId="25" fillId="14" borderId="39" xfId="0" applyFont="1" applyFill="1" applyBorder="1" applyAlignment="1" applyProtection="1">
      <alignment horizontal="center" vertical="center"/>
      <protection hidden="1"/>
    </xf>
    <xf numFmtId="0" fontId="25" fillId="14" borderId="40" xfId="0" applyFont="1" applyFill="1" applyBorder="1" applyAlignment="1" applyProtection="1">
      <alignment horizontal="center" vertical="center"/>
      <protection hidden="1"/>
    </xf>
    <xf numFmtId="0" fontId="55" fillId="14" borderId="60" xfId="0" applyFont="1" applyFill="1" applyBorder="1" applyAlignment="1" applyProtection="1">
      <alignment horizontal="center" vertical="center"/>
      <protection hidden="1"/>
    </xf>
    <xf numFmtId="0" fontId="55" fillId="14" borderId="57" xfId="0" applyFont="1" applyFill="1" applyBorder="1" applyAlignment="1" applyProtection="1">
      <alignment horizontal="center" vertical="center"/>
      <protection hidden="1"/>
    </xf>
    <xf numFmtId="0" fontId="56" fillId="8" borderId="37" xfId="0" applyFont="1" applyFill="1" applyBorder="1" applyAlignment="1" applyProtection="1">
      <alignment horizontal="center" vertical="top"/>
      <protection hidden="1"/>
    </xf>
    <xf numFmtId="0" fontId="39" fillId="2" borderId="4" xfId="0" applyFont="1" applyFill="1" applyBorder="1" applyAlignment="1">
      <alignment horizontal="right" vertical="top" wrapText="1"/>
    </xf>
    <xf numFmtId="0" fontId="39" fillId="2" borderId="2" xfId="0" applyFont="1" applyFill="1" applyBorder="1" applyAlignment="1">
      <alignment horizontal="right" vertical="top" wrapText="1"/>
    </xf>
    <xf numFmtId="0" fontId="39" fillId="2" borderId="3" xfId="0" applyFont="1" applyFill="1" applyBorder="1" applyAlignment="1">
      <alignment horizontal="right" vertical="top" wrapText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2" fontId="66" fillId="4" borderId="4" xfId="0" applyNumberFormat="1" applyFont="1" applyFill="1" applyBorder="1" applyAlignment="1" applyProtection="1">
      <alignment horizontal="center" vertical="center"/>
      <protection hidden="1"/>
    </xf>
    <xf numFmtId="2" fontId="66" fillId="4" borderId="2" xfId="0" applyNumberFormat="1" applyFont="1" applyFill="1" applyBorder="1" applyAlignment="1" applyProtection="1">
      <alignment horizontal="center" vertical="center"/>
      <protection hidden="1"/>
    </xf>
    <xf numFmtId="2" fontId="20" fillId="3" borderId="32" xfId="0" applyNumberFormat="1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 wrapText="1" readingOrder="2"/>
      <protection locked="0"/>
    </xf>
    <xf numFmtId="0" fontId="7" fillId="5" borderId="15" xfId="0" applyFont="1" applyFill="1" applyBorder="1" applyAlignment="1" applyProtection="1">
      <alignment horizontal="center" vertical="center" wrapText="1" readingOrder="2"/>
      <protection locked="0"/>
    </xf>
    <xf numFmtId="0" fontId="7" fillId="5" borderId="14" xfId="0" applyFont="1" applyFill="1" applyBorder="1" applyAlignment="1" applyProtection="1">
      <alignment horizontal="center" vertical="center" wrapText="1" readingOrder="2"/>
      <protection locked="0"/>
    </xf>
    <xf numFmtId="0" fontId="34" fillId="2" borderId="4" xfId="0" applyFont="1" applyFill="1" applyBorder="1" applyAlignment="1">
      <alignment horizontal="justify" vertical="center" wrapText="1"/>
    </xf>
    <xf numFmtId="0" fontId="34" fillId="2" borderId="3" xfId="0" applyFont="1" applyFill="1" applyBorder="1" applyAlignment="1">
      <alignment horizontal="justify" vertical="center" wrapText="1"/>
    </xf>
    <xf numFmtId="0" fontId="34" fillId="2" borderId="2" xfId="0" applyFont="1" applyFill="1" applyBorder="1" applyAlignment="1">
      <alignment horizontal="justify" vertical="center" wrapText="1"/>
    </xf>
    <xf numFmtId="167" fontId="89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9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41" fillId="5" borderId="21" xfId="0" applyFont="1" applyFill="1" applyBorder="1" applyAlignment="1" applyProtection="1">
      <alignment horizontal="right" vertical="top" wrapText="1" readingOrder="2"/>
      <protection hidden="1"/>
    </xf>
    <xf numFmtId="0" fontId="41" fillId="5" borderId="20" xfId="0" applyFont="1" applyFill="1" applyBorder="1" applyAlignment="1" applyProtection="1">
      <alignment horizontal="right" vertical="top" wrapText="1" readingOrder="2"/>
      <protection hidden="1"/>
    </xf>
    <xf numFmtId="0" fontId="41" fillId="5" borderId="19" xfId="0" applyFont="1" applyFill="1" applyBorder="1" applyAlignment="1" applyProtection="1">
      <alignment horizontal="right" vertical="top" wrapText="1" readingOrder="2"/>
      <protection hidden="1"/>
    </xf>
    <xf numFmtId="0" fontId="79" fillId="13" borderId="84" xfId="0" applyFont="1" applyFill="1" applyBorder="1" applyAlignment="1" applyProtection="1">
      <alignment horizontal="center" vertical="center"/>
      <protection hidden="1"/>
    </xf>
    <xf numFmtId="0" fontId="79" fillId="13" borderId="85" xfId="0" applyFont="1" applyFill="1" applyBorder="1" applyAlignment="1" applyProtection="1">
      <alignment horizontal="center" vertical="center"/>
      <protection hidden="1"/>
    </xf>
    <xf numFmtId="0" fontId="79" fillId="13" borderId="86" xfId="0" applyFont="1" applyFill="1" applyBorder="1" applyAlignment="1" applyProtection="1">
      <alignment horizontal="center" vertical="center"/>
      <protection hidden="1"/>
    </xf>
    <xf numFmtId="0" fontId="38" fillId="7" borderId="39" xfId="0" applyFont="1" applyFill="1" applyBorder="1" applyAlignment="1" applyProtection="1">
      <alignment horizontal="center" vertical="center" wrapText="1"/>
      <protection locked="0"/>
    </xf>
    <xf numFmtId="0" fontId="38" fillId="7" borderId="40" xfId="0" applyFont="1" applyFill="1" applyBorder="1" applyAlignment="1" applyProtection="1">
      <alignment horizontal="center" vertical="center" wrapText="1"/>
      <protection locked="0"/>
    </xf>
    <xf numFmtId="0" fontId="38" fillId="7" borderId="41" xfId="0" applyFont="1" applyFill="1" applyBorder="1" applyAlignment="1" applyProtection="1">
      <alignment horizontal="center" vertical="center" wrapText="1"/>
      <protection locked="0"/>
    </xf>
    <xf numFmtId="0" fontId="38" fillId="7" borderId="50" xfId="0" applyFont="1" applyFill="1" applyBorder="1" applyAlignment="1" applyProtection="1">
      <alignment horizontal="center" vertical="center" wrapText="1"/>
      <protection locked="0"/>
    </xf>
    <xf numFmtId="0" fontId="38" fillId="7" borderId="42" xfId="0" applyFont="1" applyFill="1" applyBorder="1" applyAlignment="1" applyProtection="1">
      <alignment horizontal="center" vertical="center" wrapText="1"/>
      <protection locked="0"/>
    </xf>
    <xf numFmtId="0" fontId="38" fillId="7" borderId="38" xfId="0" applyFont="1" applyFill="1" applyBorder="1" applyAlignment="1" applyProtection="1">
      <alignment horizontal="center" vertical="center" wrapText="1"/>
      <protection locked="0"/>
    </xf>
    <xf numFmtId="0" fontId="38" fillId="7" borderId="47" xfId="0" applyFont="1" applyFill="1" applyBorder="1" applyAlignment="1" applyProtection="1">
      <alignment horizontal="center" vertical="center" wrapText="1"/>
      <protection locked="0"/>
    </xf>
    <xf numFmtId="0" fontId="38" fillId="7" borderId="49" xfId="0" applyFont="1" applyFill="1" applyBorder="1" applyAlignment="1" applyProtection="1">
      <alignment horizontal="center" vertical="center" wrapText="1"/>
      <protection locked="0"/>
    </xf>
    <xf numFmtId="0" fontId="38" fillId="7" borderId="0" xfId="0" applyFont="1" applyFill="1" applyAlignment="1" applyProtection="1">
      <alignment horizontal="center" vertical="center" wrapText="1"/>
      <protection locked="0"/>
    </xf>
    <xf numFmtId="0" fontId="38" fillId="7" borderId="43" xfId="0" applyFont="1" applyFill="1" applyBorder="1" applyAlignment="1" applyProtection="1">
      <alignment horizontal="center" vertical="top"/>
      <protection hidden="1"/>
    </xf>
    <xf numFmtId="0" fontId="38" fillId="7" borderId="44" xfId="0" applyFont="1" applyFill="1" applyBorder="1" applyAlignment="1" applyProtection="1">
      <alignment horizontal="center" vertical="top"/>
      <protection hidden="1"/>
    </xf>
    <xf numFmtId="0" fontId="38" fillId="7" borderId="45" xfId="0" applyFont="1" applyFill="1" applyBorder="1" applyAlignment="1" applyProtection="1">
      <alignment horizontal="center" vertical="top"/>
      <protection hidden="1"/>
    </xf>
    <xf numFmtId="0" fontId="55" fillId="7" borderId="39" xfId="0" applyFont="1" applyFill="1" applyBorder="1" applyAlignment="1" applyProtection="1">
      <alignment horizontal="center" vertical="center" wrapText="1"/>
      <protection locked="0"/>
    </xf>
    <xf numFmtId="0" fontId="55" fillId="7" borderId="40" xfId="0" applyFont="1" applyFill="1" applyBorder="1" applyAlignment="1" applyProtection="1">
      <alignment horizontal="center" vertical="center" wrapText="1"/>
      <protection locked="0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36" fillId="4" borderId="4" xfId="0" applyFont="1" applyFill="1" applyBorder="1" applyAlignment="1" applyProtection="1">
      <alignment horizontal="right" vertical="center"/>
      <protection hidden="1"/>
    </xf>
    <xf numFmtId="0" fontId="36" fillId="4" borderId="2" xfId="0" applyFont="1" applyFill="1" applyBorder="1" applyAlignment="1" applyProtection="1">
      <alignment horizontal="right" vertical="center"/>
      <protection hidden="1"/>
    </xf>
    <xf numFmtId="0" fontId="0" fillId="6" borderId="75" xfId="0" applyFill="1" applyBorder="1" applyAlignment="1" applyProtection="1">
      <alignment horizontal="center"/>
      <protection hidden="1"/>
    </xf>
    <xf numFmtId="0" fontId="0" fillId="6" borderId="62" xfId="0" applyFill="1" applyBorder="1" applyAlignment="1" applyProtection="1">
      <alignment horizontal="center"/>
      <protection hidden="1"/>
    </xf>
    <xf numFmtId="0" fontId="0" fillId="6" borderId="76" xfId="0" applyFill="1" applyBorder="1" applyAlignment="1" applyProtection="1">
      <alignment horizontal="center"/>
      <protection hidden="1"/>
    </xf>
    <xf numFmtId="0" fontId="0" fillId="6" borderId="82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83" xfId="0" applyFill="1" applyBorder="1" applyAlignment="1" applyProtection="1">
      <alignment horizontal="center"/>
      <protection hidden="1"/>
    </xf>
    <xf numFmtId="0" fontId="0" fillId="6" borderId="77" xfId="0" applyFill="1" applyBorder="1" applyAlignment="1" applyProtection="1">
      <alignment horizontal="center"/>
      <protection hidden="1"/>
    </xf>
    <xf numFmtId="0" fontId="0" fillId="6" borderId="80" xfId="0" applyFill="1" applyBorder="1" applyAlignment="1" applyProtection="1">
      <alignment horizontal="center"/>
      <protection hidden="1"/>
    </xf>
    <xf numFmtId="0" fontId="0" fillId="6" borderId="81" xfId="0" applyFill="1" applyBorder="1" applyAlignment="1" applyProtection="1">
      <alignment horizontal="center"/>
      <protection hidden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justify" vertical="center" wrapText="1"/>
    </xf>
    <xf numFmtId="0" fontId="45" fillId="2" borderId="3" xfId="0" applyFont="1" applyFill="1" applyBorder="1" applyAlignment="1">
      <alignment horizontal="justify" vertical="center" wrapText="1"/>
    </xf>
    <xf numFmtId="0" fontId="45" fillId="2" borderId="2" xfId="0" applyFont="1" applyFill="1" applyBorder="1" applyAlignment="1">
      <alignment horizontal="justify" vertical="center" wrapText="1"/>
    </xf>
    <xf numFmtId="165" fontId="22" fillId="10" borderId="49" xfId="0" applyNumberFormat="1" applyFont="1" applyFill="1" applyBorder="1" applyAlignment="1" applyProtection="1">
      <alignment horizontal="center" vertical="center"/>
      <protection hidden="1"/>
    </xf>
    <xf numFmtId="0" fontId="7" fillId="5" borderId="26" xfId="0" applyFont="1" applyFill="1" applyBorder="1" applyAlignment="1" applyProtection="1">
      <alignment horizontal="center" vertical="center" wrapText="1" readingOrder="2"/>
      <protection locked="0"/>
    </xf>
    <xf numFmtId="0" fontId="7" fillId="5" borderId="25" xfId="0" applyFont="1" applyFill="1" applyBorder="1" applyAlignment="1" applyProtection="1">
      <alignment horizontal="center" vertical="center" wrapText="1" readingOrder="2"/>
      <protection locked="0"/>
    </xf>
    <xf numFmtId="0" fontId="7" fillId="5" borderId="24" xfId="0" applyFont="1" applyFill="1" applyBorder="1" applyAlignment="1" applyProtection="1">
      <alignment horizontal="center" vertical="center" wrapText="1" readingOrder="2"/>
      <protection locked="0"/>
    </xf>
    <xf numFmtId="0" fontId="7" fillId="5" borderId="21" xfId="0" applyFont="1" applyFill="1" applyBorder="1" applyAlignment="1" applyProtection="1">
      <alignment horizontal="center" vertical="center" wrapText="1" readingOrder="2"/>
      <protection locked="0"/>
    </xf>
    <xf numFmtId="0" fontId="7" fillId="5" borderId="20" xfId="0" applyFont="1" applyFill="1" applyBorder="1" applyAlignment="1" applyProtection="1">
      <alignment horizontal="center" vertical="center" wrapText="1" readingOrder="2"/>
      <protection locked="0"/>
    </xf>
    <xf numFmtId="0" fontId="7" fillId="5" borderId="19" xfId="0" applyFont="1" applyFill="1" applyBorder="1" applyAlignment="1" applyProtection="1">
      <alignment horizontal="center" vertical="center" wrapText="1" readingOrder="2"/>
      <protection locked="0"/>
    </xf>
    <xf numFmtId="0" fontId="38" fillId="10" borderId="61" xfId="0" applyFont="1" applyFill="1" applyBorder="1" applyAlignment="1" applyProtection="1">
      <alignment horizontal="right" vertical="top"/>
      <protection locked="0"/>
    </xf>
    <xf numFmtId="0" fontId="38" fillId="10" borderId="62" xfId="0" applyFont="1" applyFill="1" applyBorder="1" applyAlignment="1" applyProtection="1">
      <alignment horizontal="right" vertical="top"/>
      <protection locked="0"/>
    </xf>
    <xf numFmtId="0" fontId="38" fillId="10" borderId="63" xfId="0" applyFont="1" applyFill="1" applyBorder="1" applyAlignment="1" applyProtection="1">
      <alignment horizontal="right" vertical="top"/>
      <protection locked="0"/>
    </xf>
    <xf numFmtId="0" fontId="38" fillId="10" borderId="43" xfId="0" applyFont="1" applyFill="1" applyBorder="1" applyAlignment="1" applyProtection="1">
      <alignment horizontal="right" vertical="top"/>
      <protection locked="0"/>
    </xf>
    <xf numFmtId="0" fontId="38" fillId="10" borderId="44" xfId="0" applyFont="1" applyFill="1" applyBorder="1" applyAlignment="1" applyProtection="1">
      <alignment horizontal="right" vertical="top"/>
      <protection locked="0"/>
    </xf>
    <xf numFmtId="0" fontId="38" fillId="10" borderId="45" xfId="0" applyFont="1" applyFill="1" applyBorder="1" applyAlignment="1" applyProtection="1">
      <alignment horizontal="right" vertical="top"/>
      <protection locked="0"/>
    </xf>
    <xf numFmtId="164" fontId="22" fillId="10" borderId="49" xfId="0" applyNumberFormat="1" applyFont="1" applyFill="1" applyBorder="1" applyAlignment="1" applyProtection="1">
      <alignment horizontal="right" vertical="center"/>
      <protection hidden="1"/>
    </xf>
    <xf numFmtId="168" fontId="64" fillId="4" borderId="4" xfId="0" applyNumberFormat="1" applyFont="1" applyFill="1" applyBorder="1" applyAlignment="1" applyProtection="1">
      <alignment horizontal="center" vertical="center"/>
      <protection hidden="1"/>
    </xf>
    <xf numFmtId="168" fontId="64" fillId="4" borderId="3" xfId="0" applyNumberFormat="1" applyFont="1" applyFill="1" applyBorder="1" applyAlignment="1" applyProtection="1">
      <alignment horizontal="center" vertical="center"/>
      <protection hidden="1"/>
    </xf>
    <xf numFmtId="168" fontId="64" fillId="4" borderId="2" xfId="0" applyNumberFormat="1" applyFont="1" applyFill="1" applyBorder="1" applyAlignment="1" applyProtection="1">
      <alignment horizontal="center" vertical="center"/>
      <protection hidden="1"/>
    </xf>
    <xf numFmtId="0" fontId="50" fillId="10" borderId="46" xfId="0" applyFont="1" applyFill="1" applyBorder="1" applyAlignment="1" applyProtection="1">
      <alignment horizontal="right" vertical="top"/>
      <protection locked="0"/>
    </xf>
    <xf numFmtId="0" fontId="50" fillId="10" borderId="37" xfId="0" applyFont="1" applyFill="1" applyBorder="1" applyAlignment="1" applyProtection="1">
      <alignment horizontal="right" vertical="top"/>
      <protection locked="0"/>
    </xf>
    <xf numFmtId="0" fontId="24" fillId="11" borderId="39" xfId="0" applyFont="1" applyFill="1" applyBorder="1" applyAlignment="1" applyProtection="1">
      <alignment horizontal="center" vertical="center"/>
      <protection hidden="1"/>
    </xf>
    <xf numFmtId="0" fontId="24" fillId="11" borderId="41" xfId="0" applyFont="1" applyFill="1" applyBorder="1" applyAlignment="1" applyProtection="1">
      <alignment horizontal="center" vertical="center"/>
      <protection hidden="1"/>
    </xf>
    <xf numFmtId="0" fontId="54" fillId="7" borderId="87" xfId="0" applyFont="1" applyFill="1" applyBorder="1" applyAlignment="1" applyProtection="1">
      <alignment horizontal="center" vertical="center" wrapText="1"/>
      <protection locked="0"/>
    </xf>
    <xf numFmtId="0" fontId="54" fillId="7" borderId="88" xfId="0" applyFont="1" applyFill="1" applyBorder="1" applyAlignment="1" applyProtection="1">
      <alignment horizontal="center" vertical="center" wrapText="1"/>
      <protection locked="0"/>
    </xf>
    <xf numFmtId="0" fontId="54" fillId="7" borderId="89" xfId="0" applyFont="1" applyFill="1" applyBorder="1" applyAlignment="1" applyProtection="1">
      <alignment horizontal="center" vertical="center" wrapText="1"/>
      <protection locked="0"/>
    </xf>
    <xf numFmtId="0" fontId="54" fillId="7" borderId="90" xfId="0" applyFont="1" applyFill="1" applyBorder="1" applyAlignment="1" applyProtection="1">
      <alignment horizontal="center" vertical="center" wrapText="1"/>
      <protection locked="0"/>
    </xf>
    <xf numFmtId="0" fontId="54" fillId="7" borderId="91" xfId="0" applyFont="1" applyFill="1" applyBorder="1" applyAlignment="1" applyProtection="1">
      <alignment horizontal="center" vertical="center" wrapText="1"/>
      <protection locked="0"/>
    </xf>
    <xf numFmtId="0" fontId="54" fillId="7" borderId="92" xfId="0" applyFont="1" applyFill="1" applyBorder="1" applyAlignment="1" applyProtection="1">
      <alignment horizontal="center" vertical="center" wrapText="1"/>
      <protection locked="0"/>
    </xf>
    <xf numFmtId="0" fontId="38" fillId="10" borderId="82" xfId="0" applyFont="1" applyFill="1" applyBorder="1" applyAlignment="1">
      <alignment horizontal="right" vertical="top"/>
    </xf>
    <xf numFmtId="0" fontId="38" fillId="10" borderId="47" xfId="0" applyFont="1" applyFill="1" applyBorder="1" applyAlignment="1">
      <alignment horizontal="right" vertical="top"/>
    </xf>
    <xf numFmtId="0" fontId="38" fillId="10" borderId="77" xfId="0" applyFont="1" applyFill="1" applyBorder="1" applyAlignment="1">
      <alignment horizontal="right" vertical="top"/>
    </xf>
    <xf numFmtId="0" fontId="38" fillId="10" borderId="78" xfId="0" applyFont="1" applyFill="1" applyBorder="1" applyAlignment="1">
      <alignment horizontal="right" vertical="top"/>
    </xf>
    <xf numFmtId="0" fontId="38" fillId="10" borderId="38" xfId="0" applyFont="1" applyFill="1" applyBorder="1" applyAlignment="1">
      <alignment horizontal="right" vertical="top"/>
    </xf>
    <xf numFmtId="0" fontId="38" fillId="10" borderId="0" xfId="0" applyFont="1" applyFill="1" applyAlignment="1">
      <alignment horizontal="right" vertical="top"/>
    </xf>
    <xf numFmtId="0" fontId="38" fillId="10" borderId="79" xfId="0" applyFont="1" applyFill="1" applyBorder="1" applyAlignment="1">
      <alignment horizontal="right" vertical="top"/>
    </xf>
    <xf numFmtId="0" fontId="38" fillId="10" borderId="80" xfId="0" applyFont="1" applyFill="1" applyBorder="1" applyAlignment="1">
      <alignment horizontal="right" vertical="top"/>
    </xf>
    <xf numFmtId="0" fontId="38" fillId="10" borderId="83" xfId="0" applyFont="1" applyFill="1" applyBorder="1" applyAlignment="1">
      <alignment horizontal="right" vertical="top"/>
    </xf>
    <xf numFmtId="0" fontId="38" fillId="10" borderId="81" xfId="0" applyFont="1" applyFill="1" applyBorder="1" applyAlignment="1">
      <alignment horizontal="right" vertical="top"/>
    </xf>
    <xf numFmtId="0" fontId="24" fillId="10" borderId="50" xfId="0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5" Type="http://schemas.openxmlformats.org/officeDocument/2006/relationships/hyperlink" Target="http://www.moh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359229</xdr:colOff>
      <xdr:row>40</xdr:row>
      <xdr:rowOff>14654</xdr:rowOff>
    </xdr:from>
    <xdr:to>
      <xdr:col>8</xdr:col>
      <xdr:colOff>778933</xdr:colOff>
      <xdr:row>40</xdr:row>
      <xdr:rowOff>930519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63473753" y="18542140"/>
          <a:ext cx="1704218" cy="91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495300</xdr:colOff>
      <xdr:row>0</xdr:row>
      <xdr:rowOff>167640</xdr:rowOff>
    </xdr:from>
    <xdr:to>
      <xdr:col>8</xdr:col>
      <xdr:colOff>797857</xdr:colOff>
      <xdr:row>0</xdr:row>
      <xdr:rowOff>896470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995743" y="167640"/>
          <a:ext cx="1765597" cy="728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1722120</xdr:colOff>
      <xdr:row>55</xdr:row>
      <xdr:rowOff>69393</xdr:rowOff>
    </xdr:from>
    <xdr:to>
      <xdr:col>3</xdr:col>
      <xdr:colOff>250372</xdr:colOff>
      <xdr:row>55</xdr:row>
      <xdr:rowOff>380999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0243269908" y="32332473"/>
          <a:ext cx="692332" cy="311606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3931920</xdr:colOff>
      <xdr:row>82</xdr:row>
      <xdr:rowOff>23580</xdr:rowOff>
    </xdr:from>
    <xdr:to>
      <xdr:col>2</xdr:col>
      <xdr:colOff>388728</xdr:colOff>
      <xdr:row>82</xdr:row>
      <xdr:rowOff>457199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0245295632" y="44371980"/>
          <a:ext cx="1303128" cy="433619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60960</xdr:rowOff>
    </xdr:from>
    <xdr:ext cx="1928024" cy="929640"/>
    <xdr:pic>
      <xdr:nvPicPr>
        <xdr:cNvPr id="7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216018" y="60960"/>
          <a:ext cx="1928024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8467</xdr:colOff>
      <xdr:row>40</xdr:row>
      <xdr:rowOff>29311</xdr:rowOff>
    </xdr:from>
    <xdr:ext cx="2308013" cy="961289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759280" y="27948991"/>
          <a:ext cx="2308013" cy="96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-1162240500</xdr:colOff>
      <xdr:row>0</xdr:row>
      <xdr:rowOff>7328</xdr:rowOff>
    </xdr:from>
    <xdr:to>
      <xdr:col>0</xdr:col>
      <xdr:colOff>-1159001999</xdr:colOff>
      <xdr:row>1</xdr:row>
      <xdr:rowOff>323184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171499" y="7328"/>
          <a:ext cx="3238501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381672</xdr:colOff>
      <xdr:row>0</xdr:row>
      <xdr:rowOff>30480</xdr:rowOff>
    </xdr:from>
    <xdr:to>
      <xdr:col>8</xdr:col>
      <xdr:colOff>1474470</xdr:colOff>
      <xdr:row>0</xdr:row>
      <xdr:rowOff>990600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28680" y="30480"/>
          <a:ext cx="2574888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320040</xdr:colOff>
      <xdr:row>40</xdr:row>
      <xdr:rowOff>0</xdr:rowOff>
    </xdr:from>
    <xdr:to>
      <xdr:col>8</xdr:col>
      <xdr:colOff>1463040</xdr:colOff>
      <xdr:row>41</xdr:row>
      <xdr:rowOff>422</xdr:rowOff>
    </xdr:to>
    <xdr:pic>
      <xdr:nvPicPr>
        <xdr:cNvPr id="12" name="Pictur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27919680"/>
          <a:ext cx="2606040" cy="1005839"/>
        </a:xfrm>
        <a:prstGeom prst="rect">
          <a:avLst/>
        </a:prstGeom>
      </xdr:spPr>
    </xdr:pic>
    <xdr:clientData/>
  </xdr:twoCellAnchor>
  <xdr:twoCellAnchor>
    <xdr:from>
      <xdr:col>7</xdr:col>
      <xdr:colOff>320041</xdr:colOff>
      <xdr:row>45</xdr:row>
      <xdr:rowOff>15239</xdr:rowOff>
    </xdr:from>
    <xdr:to>
      <xdr:col>7</xdr:col>
      <xdr:colOff>1097280</xdr:colOff>
      <xdr:row>45</xdr:row>
      <xdr:rowOff>518161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236387960" y="29032199"/>
          <a:ext cx="777239" cy="50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/>
            <a:t>التقدير   </a:t>
          </a:r>
          <a:endParaRPr lang="en-US" sz="2000"/>
        </a:p>
      </xdr:txBody>
    </xdr:sp>
    <xdr:clientData/>
  </xdr:twoCellAnchor>
  <xdr:twoCellAnchor>
    <xdr:from>
      <xdr:col>0</xdr:col>
      <xdr:colOff>180040</xdr:colOff>
      <xdr:row>122</xdr:row>
      <xdr:rowOff>59017</xdr:rowOff>
    </xdr:from>
    <xdr:to>
      <xdr:col>8</xdr:col>
      <xdr:colOff>619311</xdr:colOff>
      <xdr:row>135</xdr:row>
      <xdr:rowOff>52614</xdr:rowOff>
    </xdr:to>
    <xdr:sp macro="" textlink="">
      <xdr:nvSpPr>
        <xdr:cNvPr id="10" name="TextBox 9" title="ملاحظة هامة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93403989" y="59723617"/>
          <a:ext cx="14002871" cy="2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؛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ن</a:t>
          </a:r>
          <a:r>
            <a:rPr lang="ar-SA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 مع كتابة النتيجة قبل وبعد التقريب.</a:t>
          </a:r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20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805542</xdr:colOff>
      <xdr:row>87</xdr:row>
      <xdr:rowOff>61757</xdr:rowOff>
    </xdr:from>
    <xdr:to>
      <xdr:col>8</xdr:col>
      <xdr:colOff>932940</xdr:colOff>
      <xdr:row>87</xdr:row>
      <xdr:rowOff>947059</xdr:rowOff>
    </xdr:to>
    <xdr:sp macro="" textlink="">
      <xdr:nvSpPr>
        <xdr:cNvPr id="25" name="مربع نص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163395946" y="39021728"/>
          <a:ext cx="1542540" cy="88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0</xdr:colOff>
      <xdr:row>87</xdr:row>
      <xdr:rowOff>0</xdr:rowOff>
    </xdr:from>
    <xdr:ext cx="2545080" cy="1547812"/>
    <xdr:pic>
      <xdr:nvPicPr>
        <xdr:cNvPr id="26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6723545" y="59674125"/>
          <a:ext cx="2545080" cy="1547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339891</xdr:colOff>
      <xdr:row>87</xdr:row>
      <xdr:rowOff>8966</xdr:rowOff>
    </xdr:from>
    <xdr:to>
      <xdr:col>8</xdr:col>
      <xdr:colOff>1463040</xdr:colOff>
      <xdr:row>88</xdr:row>
      <xdr:rowOff>-1</xdr:rowOff>
    </xdr:to>
    <xdr:pic>
      <xdr:nvPicPr>
        <xdr:cNvPr id="27" name="Picture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970147" y="59683091"/>
          <a:ext cx="2539993" cy="1538846"/>
        </a:xfrm>
        <a:prstGeom prst="rect">
          <a:avLst/>
        </a:prstGeom>
      </xdr:spPr>
    </xdr:pic>
    <xdr:clientData/>
  </xdr:twoCellAnchor>
  <xdr:twoCellAnchor>
    <xdr:from>
      <xdr:col>2</xdr:col>
      <xdr:colOff>1898460</xdr:colOff>
      <xdr:row>0</xdr:row>
      <xdr:rowOff>576008</xdr:rowOff>
    </xdr:from>
    <xdr:to>
      <xdr:col>4</xdr:col>
      <xdr:colOff>1029970</xdr:colOff>
      <xdr:row>1</xdr:row>
      <xdr:rowOff>76199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93514430" y="576008"/>
          <a:ext cx="2998660" cy="50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(3/1) </a:t>
          </a:r>
          <a:r>
            <a:rPr lang="en-US" sz="2400" b="1"/>
            <a:t>Form</a:t>
          </a:r>
        </a:p>
      </xdr:txBody>
    </xdr:sp>
    <xdr:clientData/>
  </xdr:twoCellAnchor>
  <xdr:twoCellAnchor>
    <xdr:from>
      <xdr:col>2</xdr:col>
      <xdr:colOff>1828800</xdr:colOff>
      <xdr:row>40</xdr:row>
      <xdr:rowOff>590551</xdr:rowOff>
    </xdr:from>
    <xdr:to>
      <xdr:col>4</xdr:col>
      <xdr:colOff>714375</xdr:colOff>
      <xdr:row>41</xdr:row>
      <xdr:rowOff>184931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758457750" y="28784551"/>
          <a:ext cx="2636044" cy="60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(3/2)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2</xdr:col>
      <xdr:colOff>1828798</xdr:colOff>
      <xdr:row>87</xdr:row>
      <xdr:rowOff>749299</xdr:rowOff>
    </xdr:from>
    <xdr:to>
      <xdr:col>4</xdr:col>
      <xdr:colOff>750093</xdr:colOff>
      <xdr:row>88</xdr:row>
      <xdr:rowOff>320040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758422032" y="60423424"/>
          <a:ext cx="2671764" cy="749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(3/3) </a:t>
          </a:r>
          <a:r>
            <a:rPr lang="en-US" sz="2400" b="1"/>
            <a:t>Form</a:t>
          </a:r>
          <a:r>
            <a:rPr lang="ar-SA" sz="2400" b="1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en-US" sz="1800" b="1"/>
        </a:p>
      </xdr:txBody>
    </xdr:sp>
    <xdr:clientData/>
  </xdr:twoCellAnchor>
  <xdr:twoCellAnchor>
    <xdr:from>
      <xdr:col>6</xdr:col>
      <xdr:colOff>2032001</xdr:colOff>
      <xdr:row>1</xdr:row>
      <xdr:rowOff>81191</xdr:rowOff>
    </xdr:from>
    <xdr:to>
      <xdr:col>8</xdr:col>
      <xdr:colOff>1357312</xdr:colOff>
      <xdr:row>2</xdr:row>
      <xdr:rowOff>12700</xdr:rowOff>
    </xdr:to>
    <xdr:sp macro="" textlink="">
      <xdr:nvSpPr>
        <xdr:cNvPr id="31" name="TextBox 3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752730844" y="1093222"/>
          <a:ext cx="2849561" cy="57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60960</xdr:colOff>
      <xdr:row>2</xdr:row>
      <xdr:rowOff>40436</xdr:rowOff>
    </xdr:from>
    <xdr:to>
      <xdr:col>8</xdr:col>
      <xdr:colOff>1225733</xdr:colOff>
      <xdr:row>2</xdr:row>
      <xdr:rowOff>381000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234567867" y="1488236"/>
          <a:ext cx="2627813" cy="34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1800" b="1"/>
        </a:p>
      </xdr:txBody>
    </xdr:sp>
    <xdr:clientData/>
  </xdr:twoCellAnchor>
  <xdr:twoCellAnchor>
    <xdr:from>
      <xdr:col>7</xdr:col>
      <xdr:colOff>45720</xdr:colOff>
      <xdr:row>3</xdr:row>
      <xdr:rowOff>45319</xdr:rowOff>
    </xdr:from>
    <xdr:to>
      <xdr:col>8</xdr:col>
      <xdr:colOff>1193346</xdr:colOff>
      <xdr:row>4</xdr:row>
      <xdr:rowOff>30480</xdr:rowOff>
    </xdr:to>
    <xdr:sp macro="" textlink="">
      <xdr:nvSpPr>
        <xdr:cNvPr id="33" name="TextBox 3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234600254" y="1919839"/>
          <a:ext cx="2610666" cy="41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81280</xdr:colOff>
      <xdr:row>1</xdr:row>
      <xdr:rowOff>37908</xdr:rowOff>
    </xdr:from>
    <xdr:to>
      <xdr:col>2</xdr:col>
      <xdr:colOff>2113281</xdr:colOff>
      <xdr:row>2</xdr:row>
      <xdr:rowOff>43180</xdr:rowOff>
    </xdr:to>
    <xdr:sp macro="" textlink="">
      <xdr:nvSpPr>
        <xdr:cNvPr id="34" name="TextBox 3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243738719" y="1058988"/>
          <a:ext cx="2032001" cy="431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449253</xdr:colOff>
      <xdr:row>2</xdr:row>
      <xdr:rowOff>50693</xdr:rowOff>
    </xdr:from>
    <xdr:to>
      <xdr:col>2</xdr:col>
      <xdr:colOff>1816100</xdr:colOff>
      <xdr:row>3</xdr:row>
      <xdr:rowOff>38101</xdr:rowOff>
    </xdr:to>
    <xdr:sp macro="" textlink="">
      <xdr:nvSpPr>
        <xdr:cNvPr id="35" name="Text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201351200" y="1409593"/>
          <a:ext cx="1366847" cy="41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1</xdr:col>
      <xdr:colOff>3064934</xdr:colOff>
      <xdr:row>0</xdr:row>
      <xdr:rowOff>306281</xdr:rowOff>
    </xdr:from>
    <xdr:to>
      <xdr:col>6</xdr:col>
      <xdr:colOff>265854</xdr:colOff>
      <xdr:row>0</xdr:row>
      <xdr:rowOff>769196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827876091" y="306281"/>
          <a:ext cx="8860225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>
              <a:cs typeface="+mn-cs"/>
            </a:rPr>
            <a:t>Employee Performance Covenant-Non Supervisory Position (2023)</a:t>
          </a:r>
        </a:p>
      </xdr:txBody>
    </xdr:sp>
    <xdr:clientData/>
  </xdr:twoCellAnchor>
  <xdr:twoCellAnchor>
    <xdr:from>
      <xdr:col>7</xdr:col>
      <xdr:colOff>1402080</xdr:colOff>
      <xdr:row>5</xdr:row>
      <xdr:rowOff>377587</xdr:rowOff>
    </xdr:from>
    <xdr:to>
      <xdr:col>9</xdr:col>
      <xdr:colOff>0</xdr:colOff>
      <xdr:row>5</xdr:row>
      <xdr:rowOff>1159057</xdr:rowOff>
    </xdr:to>
    <xdr:sp macro="" textlink="">
      <xdr:nvSpPr>
        <xdr:cNvPr id="29" name="TextBox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986086200" y="4016137"/>
          <a:ext cx="1569720" cy="78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6</xdr:col>
      <xdr:colOff>289560</xdr:colOff>
      <xdr:row>5</xdr:row>
      <xdr:rowOff>386157</xdr:rowOff>
    </xdr:from>
    <xdr:to>
      <xdr:col>6</xdr:col>
      <xdr:colOff>1869504</xdr:colOff>
      <xdr:row>5</xdr:row>
      <xdr:rowOff>1051561</xdr:rowOff>
    </xdr:to>
    <xdr:sp macro="" textlink="">
      <xdr:nvSpPr>
        <xdr:cNvPr id="30" name="TextBox 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237779816" y="3190317"/>
          <a:ext cx="1579944" cy="665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6</xdr:col>
      <xdr:colOff>2103120</xdr:colOff>
      <xdr:row>5</xdr:row>
      <xdr:rowOff>390525</xdr:rowOff>
    </xdr:from>
    <xdr:to>
      <xdr:col>7</xdr:col>
      <xdr:colOff>1380036</xdr:colOff>
      <xdr:row>5</xdr:row>
      <xdr:rowOff>1082040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236105204" y="3194685"/>
          <a:ext cx="1440996" cy="69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6</xdr:col>
      <xdr:colOff>152401</xdr:colOff>
      <xdr:row>15</xdr:row>
      <xdr:rowOff>38100</xdr:rowOff>
    </xdr:from>
    <xdr:to>
      <xdr:col>6</xdr:col>
      <xdr:colOff>1947889</xdr:colOff>
      <xdr:row>15</xdr:row>
      <xdr:rowOff>506730</xdr:rowOff>
    </xdr:to>
    <xdr:sp macro="" textlink="">
      <xdr:nvSpPr>
        <xdr:cNvPr id="39" name="سهم إلى اليمين 1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10800000">
          <a:off x="9988195961" y="10058400"/>
          <a:ext cx="1795488" cy="46863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1314450</xdr:colOff>
      <xdr:row>17</xdr:row>
      <xdr:rowOff>736419</xdr:rowOff>
    </xdr:from>
    <xdr:to>
      <xdr:col>9</xdr:col>
      <xdr:colOff>38100</xdr:colOff>
      <xdr:row>17</xdr:row>
      <xdr:rowOff>1543050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6048100" y="11290119"/>
          <a:ext cx="1695450" cy="80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b" anchorCtr="1"/>
        <a:lstStyle/>
        <a:p>
          <a:pPr algn="ctr" rtl="1"/>
          <a:r>
            <a:rPr lang="en-US" sz="1900" b="1"/>
            <a:t>Choose required level</a:t>
          </a:r>
        </a:p>
        <a:p>
          <a:pPr algn="ctr" rtl="1"/>
          <a:endParaRPr lang="en-US" sz="1900" b="1"/>
        </a:p>
      </xdr:txBody>
    </xdr:sp>
    <xdr:clientData/>
  </xdr:twoCellAnchor>
  <xdr:twoCellAnchor>
    <xdr:from>
      <xdr:col>4</xdr:col>
      <xdr:colOff>381000</xdr:colOff>
      <xdr:row>17</xdr:row>
      <xdr:rowOff>906102</xdr:rowOff>
    </xdr:from>
    <xdr:to>
      <xdr:col>7</xdr:col>
      <xdr:colOff>759228</xdr:colOff>
      <xdr:row>17</xdr:row>
      <xdr:rowOff>1463040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236726012" y="9989142"/>
          <a:ext cx="5864628" cy="55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Behavioral Description of Competencies</a:t>
          </a:r>
        </a:p>
      </xdr:txBody>
    </xdr:sp>
    <xdr:clientData/>
  </xdr:twoCellAnchor>
  <xdr:twoCellAnchor>
    <xdr:from>
      <xdr:col>1</xdr:col>
      <xdr:colOff>4249560</xdr:colOff>
      <xdr:row>17</xdr:row>
      <xdr:rowOff>1071952</xdr:rowOff>
    </xdr:from>
    <xdr:to>
      <xdr:col>3</xdr:col>
      <xdr:colOff>52915</xdr:colOff>
      <xdr:row>18</xdr:row>
      <xdr:rowOff>70556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832957362" y="12131535"/>
          <a:ext cx="2594328" cy="60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543832</xdr:colOff>
      <xdr:row>18</xdr:row>
      <xdr:rowOff>254726</xdr:rowOff>
    </xdr:from>
    <xdr:to>
      <xdr:col>7</xdr:col>
      <xdr:colOff>1303110</xdr:colOff>
      <xdr:row>19</xdr:row>
      <xdr:rowOff>169001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236182130" y="10953206"/>
          <a:ext cx="7952558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487680</xdr:colOff>
      <xdr:row>19</xdr:row>
      <xdr:rowOff>196942</xdr:rowOff>
    </xdr:from>
    <xdr:to>
      <xdr:col>7</xdr:col>
      <xdr:colOff>1396365</xdr:colOff>
      <xdr:row>20</xdr:row>
      <xdr:rowOff>83344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754108635" y="13520036"/>
          <a:ext cx="7873841" cy="422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960120</xdr:colOff>
      <xdr:row>21</xdr:row>
      <xdr:rowOff>209007</xdr:rowOff>
    </xdr:from>
    <xdr:to>
      <xdr:col>7</xdr:col>
      <xdr:colOff>609600</xdr:colOff>
      <xdr:row>22</xdr:row>
      <xdr:rowOff>91440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236601320" y="11379927"/>
          <a:ext cx="6126480" cy="46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200661</xdr:colOff>
      <xdr:row>22</xdr:row>
      <xdr:rowOff>195583</xdr:rowOff>
    </xdr:from>
    <xdr:to>
      <xdr:col>7</xdr:col>
      <xdr:colOff>1245324</xdr:colOff>
      <xdr:row>22</xdr:row>
      <xdr:rowOff>546100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236239916" y="12646663"/>
          <a:ext cx="8237943" cy="35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640080</xdr:colOff>
      <xdr:row>24</xdr:row>
      <xdr:rowOff>280761</xdr:rowOff>
    </xdr:from>
    <xdr:to>
      <xdr:col>7</xdr:col>
      <xdr:colOff>651418</xdr:colOff>
      <xdr:row>25</xdr:row>
      <xdr:rowOff>76201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236559502" y="13783401"/>
          <a:ext cx="6488338" cy="755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762000</xdr:colOff>
      <xdr:row>23</xdr:row>
      <xdr:rowOff>512627</xdr:rowOff>
    </xdr:from>
    <xdr:to>
      <xdr:col>7</xdr:col>
      <xdr:colOff>813706</xdr:colOff>
      <xdr:row>24</xdr:row>
      <xdr:rowOff>167640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236397214" y="12841787"/>
          <a:ext cx="6528706" cy="82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1523999</xdr:colOff>
      <xdr:row>26</xdr:row>
      <xdr:rowOff>198120</xdr:rowOff>
    </xdr:from>
    <xdr:to>
      <xdr:col>7</xdr:col>
      <xdr:colOff>228599</xdr:colOff>
      <xdr:row>27</xdr:row>
      <xdr:rowOff>43543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236982321" y="15300960"/>
          <a:ext cx="5181600" cy="4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6</xdr:col>
      <xdr:colOff>853440</xdr:colOff>
      <xdr:row>27</xdr:row>
      <xdr:rowOff>18235</xdr:rowOff>
    </xdr:from>
    <xdr:to>
      <xdr:col>8</xdr:col>
      <xdr:colOff>171995</xdr:colOff>
      <xdr:row>28</xdr:row>
      <xdr:rowOff>89263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235621605" y="15715435"/>
          <a:ext cx="2899955" cy="51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</a:t>
          </a:r>
          <a:r>
            <a:rPr lang="en-US" sz="1700" b="1"/>
            <a:t> carefully to </a:t>
          </a:r>
          <a:r>
            <a:rPr lang="en-US" sz="2000" b="1"/>
            <a:t>others</a:t>
          </a:r>
        </a:p>
      </xdr:txBody>
    </xdr:sp>
    <xdr:clientData/>
  </xdr:twoCellAnchor>
  <xdr:twoCellAnchor>
    <xdr:from>
      <xdr:col>3</xdr:col>
      <xdr:colOff>1508760</xdr:colOff>
      <xdr:row>25</xdr:row>
      <xdr:rowOff>293913</xdr:rowOff>
    </xdr:from>
    <xdr:to>
      <xdr:col>7</xdr:col>
      <xdr:colOff>655320</xdr:colOff>
      <xdr:row>26</xdr:row>
      <xdr:rowOff>198120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236555600" y="14756673"/>
          <a:ext cx="5623560" cy="544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883920</xdr:colOff>
      <xdr:row>28</xdr:row>
      <xdr:rowOff>243478</xdr:rowOff>
    </xdr:from>
    <xdr:to>
      <xdr:col>7</xdr:col>
      <xdr:colOff>799738</xdr:colOff>
      <xdr:row>29</xdr:row>
      <xdr:rowOff>60960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236411182" y="16382638"/>
          <a:ext cx="6392818" cy="731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868680</xdr:colOff>
      <xdr:row>29</xdr:row>
      <xdr:rowOff>250462</xdr:rowOff>
    </xdr:from>
    <xdr:to>
      <xdr:col>7</xdr:col>
      <xdr:colOff>427082</xdr:colOff>
      <xdr:row>30</xdr:row>
      <xdr:rowOff>213360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236783838" y="17304022"/>
          <a:ext cx="6035402" cy="84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899160</xdr:colOff>
      <xdr:row>30</xdr:row>
      <xdr:rowOff>238035</xdr:rowOff>
    </xdr:from>
    <xdr:to>
      <xdr:col>7</xdr:col>
      <xdr:colOff>210456</xdr:colOff>
      <xdr:row>31</xdr:row>
      <xdr:rowOff>45721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237000464" y="18175515"/>
          <a:ext cx="5788296" cy="73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5</xdr:col>
      <xdr:colOff>304800</xdr:colOff>
      <xdr:row>31</xdr:row>
      <xdr:rowOff>48260</xdr:rowOff>
    </xdr:from>
    <xdr:to>
      <xdr:col>8</xdr:col>
      <xdr:colOff>152400</xdr:colOff>
      <xdr:row>32</xdr:row>
      <xdr:rowOff>91440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235641200" y="19128740"/>
          <a:ext cx="473964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1341121</xdr:colOff>
      <xdr:row>32</xdr:row>
      <xdr:rowOff>213361</xdr:rowOff>
    </xdr:from>
    <xdr:to>
      <xdr:col>8</xdr:col>
      <xdr:colOff>472440</xdr:colOff>
      <xdr:row>33</xdr:row>
      <xdr:rowOff>137160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235321160" y="19476721"/>
          <a:ext cx="7025639" cy="50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1158240</xdr:colOff>
      <xdr:row>32</xdr:row>
      <xdr:rowOff>563880</xdr:rowOff>
    </xdr:from>
    <xdr:to>
      <xdr:col>8</xdr:col>
      <xdr:colOff>198121</xdr:colOff>
      <xdr:row>33</xdr:row>
      <xdr:rowOff>381000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235595479" y="19827240"/>
          <a:ext cx="3931921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3</xdr:col>
      <xdr:colOff>91440</xdr:colOff>
      <xdr:row>34</xdr:row>
      <xdr:rowOff>217714</xdr:rowOff>
    </xdr:from>
    <xdr:to>
      <xdr:col>8</xdr:col>
      <xdr:colOff>128452</xdr:colOff>
      <xdr:row>35</xdr:row>
      <xdr:rowOff>213360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235665148" y="20456434"/>
          <a:ext cx="7977052" cy="574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975360</xdr:colOff>
      <xdr:row>35</xdr:row>
      <xdr:rowOff>200660</xdr:rowOff>
    </xdr:from>
    <xdr:to>
      <xdr:col>7</xdr:col>
      <xdr:colOff>1092200</xdr:colOff>
      <xdr:row>36</xdr:row>
      <xdr:rowOff>182880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236393040" y="21826220"/>
          <a:ext cx="7310120" cy="56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1234440</xdr:colOff>
      <xdr:row>36</xdr:row>
      <xdr:rowOff>201476</xdr:rowOff>
    </xdr:from>
    <xdr:to>
      <xdr:col>7</xdr:col>
      <xdr:colOff>1272540</xdr:colOff>
      <xdr:row>37</xdr:row>
      <xdr:rowOff>137159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236212700" y="22406156"/>
          <a:ext cx="7231380" cy="48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1</xdr:col>
      <xdr:colOff>1176338</xdr:colOff>
      <xdr:row>20</xdr:row>
      <xdr:rowOff>209551</xdr:rowOff>
    </xdr:from>
    <xdr:to>
      <xdr:col>1</xdr:col>
      <xdr:colOff>3995738</xdr:colOff>
      <xdr:row>21</xdr:row>
      <xdr:rowOff>226220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9765272887" y="14068426"/>
          <a:ext cx="28194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1162051</xdr:colOff>
      <xdr:row>23</xdr:row>
      <xdr:rowOff>988227</xdr:rowOff>
    </xdr:from>
    <xdr:to>
      <xdr:col>1</xdr:col>
      <xdr:colOff>4457700</xdr:colOff>
      <xdr:row>24</xdr:row>
      <xdr:rowOff>742950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98773500" y="15771027"/>
          <a:ext cx="3295649" cy="91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971550</xdr:colOff>
      <xdr:row>26</xdr:row>
      <xdr:rowOff>355034</xdr:rowOff>
    </xdr:from>
    <xdr:to>
      <xdr:col>1</xdr:col>
      <xdr:colOff>4347211</xdr:colOff>
      <xdr:row>27</xdr:row>
      <xdr:rowOff>361949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998883989" y="17881034"/>
          <a:ext cx="3375661" cy="59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1162050</xdr:colOff>
      <xdr:row>29</xdr:row>
      <xdr:rowOff>868680</xdr:rowOff>
    </xdr:from>
    <xdr:to>
      <xdr:col>1</xdr:col>
      <xdr:colOff>3829050</xdr:colOff>
      <xdr:row>30</xdr:row>
      <xdr:rowOff>609600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9402150" y="20337780"/>
          <a:ext cx="2667000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1276350</xdr:colOff>
      <xdr:row>31</xdr:row>
      <xdr:rowOff>438150</xdr:rowOff>
    </xdr:from>
    <xdr:to>
      <xdr:col>1</xdr:col>
      <xdr:colOff>4286251</xdr:colOff>
      <xdr:row>33</xdr:row>
      <xdr:rowOff>-1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998944949" y="21717000"/>
          <a:ext cx="3009901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304800</xdr:colOff>
      <xdr:row>35</xdr:row>
      <xdr:rowOff>361950</xdr:rowOff>
    </xdr:from>
    <xdr:to>
      <xdr:col>1</xdr:col>
      <xdr:colOff>4652011</xdr:colOff>
      <xdr:row>36</xdr:row>
      <xdr:rowOff>470445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98579189" y="23660100"/>
          <a:ext cx="4347211" cy="67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895350</xdr:colOff>
      <xdr:row>24</xdr:row>
      <xdr:rowOff>304800</xdr:rowOff>
    </xdr:from>
    <xdr:to>
      <xdr:col>1</xdr:col>
      <xdr:colOff>4472940</xdr:colOff>
      <xdr:row>24</xdr:row>
      <xdr:rowOff>838200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998758260" y="16249650"/>
          <a:ext cx="357759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0</xdr:col>
      <xdr:colOff>502919</xdr:colOff>
      <xdr:row>37</xdr:row>
      <xdr:rowOff>267789</xdr:rowOff>
    </xdr:from>
    <xdr:to>
      <xdr:col>1</xdr:col>
      <xdr:colOff>3779519</xdr:colOff>
      <xdr:row>37</xdr:row>
      <xdr:rowOff>609600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246553041" y="19714029"/>
          <a:ext cx="4389120" cy="34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1</xdr:col>
      <xdr:colOff>563880</xdr:colOff>
      <xdr:row>39</xdr:row>
      <xdr:rowOff>728</xdr:rowOff>
    </xdr:from>
    <xdr:to>
      <xdr:col>2</xdr:col>
      <xdr:colOff>91440</xdr:colOff>
      <xdr:row>39</xdr:row>
      <xdr:rowOff>716280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246751160" y="25299128"/>
          <a:ext cx="4343400" cy="715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200" b="0"/>
        </a:p>
      </xdr:txBody>
    </xdr:sp>
    <xdr:clientData/>
  </xdr:twoCellAnchor>
  <xdr:twoCellAnchor>
    <xdr:from>
      <xdr:col>2</xdr:col>
      <xdr:colOff>2047462</xdr:colOff>
      <xdr:row>38</xdr:row>
      <xdr:rowOff>782653</xdr:rowOff>
    </xdr:from>
    <xdr:to>
      <xdr:col>4</xdr:col>
      <xdr:colOff>35279</xdr:colOff>
      <xdr:row>39</xdr:row>
      <xdr:rowOff>846666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1334582" y="26006264"/>
          <a:ext cx="1727261" cy="910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6</xdr:col>
      <xdr:colOff>1710972</xdr:colOff>
      <xdr:row>38</xdr:row>
      <xdr:rowOff>97630</xdr:rowOff>
    </xdr:from>
    <xdr:to>
      <xdr:col>11</xdr:col>
      <xdr:colOff>317500</xdr:colOff>
      <xdr:row>38</xdr:row>
      <xdr:rowOff>776111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9822832639" y="25321241"/>
          <a:ext cx="3598333" cy="67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 Employee's Signature:</a:t>
          </a:r>
        </a:p>
      </xdr:txBody>
    </xdr:sp>
    <xdr:clientData/>
  </xdr:twoCellAnchor>
  <xdr:twoCellAnchor>
    <xdr:from>
      <xdr:col>1</xdr:col>
      <xdr:colOff>3180081</xdr:colOff>
      <xdr:row>40</xdr:row>
      <xdr:rowOff>292827</xdr:rowOff>
    </xdr:from>
    <xdr:to>
      <xdr:col>8</xdr:col>
      <xdr:colOff>554448</xdr:colOff>
      <xdr:row>40</xdr:row>
      <xdr:rowOff>706483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235071512" y="20607747"/>
          <a:ext cx="12080967" cy="41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Form-Non Supervisory Position 2023</a:t>
          </a:r>
        </a:p>
      </xdr:txBody>
    </xdr:sp>
    <xdr:clientData/>
  </xdr:twoCellAnchor>
  <xdr:twoCellAnchor>
    <xdr:from>
      <xdr:col>7</xdr:col>
      <xdr:colOff>19051</xdr:colOff>
      <xdr:row>41</xdr:row>
      <xdr:rowOff>0</xdr:rowOff>
    </xdr:from>
    <xdr:to>
      <xdr:col>9</xdr:col>
      <xdr:colOff>95251</xdr:colOff>
      <xdr:row>42</xdr:row>
      <xdr:rowOff>95250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752516530" y="29134594"/>
          <a:ext cx="2969419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198120</xdr:colOff>
      <xdr:row>42</xdr:row>
      <xdr:rowOff>26011</xdr:rowOff>
    </xdr:from>
    <xdr:to>
      <xdr:col>8</xdr:col>
      <xdr:colOff>1374594</xdr:colOff>
      <xdr:row>42</xdr:row>
      <xdr:rowOff>441961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234647606" y="29484931"/>
          <a:ext cx="2639514" cy="4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76200</xdr:colOff>
      <xdr:row>43</xdr:row>
      <xdr:rowOff>58421</xdr:rowOff>
    </xdr:from>
    <xdr:to>
      <xdr:col>8</xdr:col>
      <xdr:colOff>1412965</xdr:colOff>
      <xdr:row>43</xdr:row>
      <xdr:rowOff>381000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234609235" y="30035501"/>
          <a:ext cx="2799805" cy="32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127000</xdr:colOff>
      <xdr:row>41</xdr:row>
      <xdr:rowOff>49610</xdr:rowOff>
    </xdr:from>
    <xdr:to>
      <xdr:col>2</xdr:col>
      <xdr:colOff>1888672</xdr:colOff>
      <xdr:row>42</xdr:row>
      <xdr:rowOff>25400</xdr:rowOff>
    </xdr:to>
    <xdr:sp macro="" textlink="">
      <xdr:nvSpPr>
        <xdr:cNvPr id="82" name="TextBox 3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201278628" y="20826810"/>
          <a:ext cx="1761672" cy="36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396241</xdr:colOff>
      <xdr:row>42</xdr:row>
      <xdr:rowOff>33728</xdr:rowOff>
    </xdr:from>
    <xdr:to>
      <xdr:col>2</xdr:col>
      <xdr:colOff>1862002</xdr:colOff>
      <xdr:row>42</xdr:row>
      <xdr:rowOff>457200</xdr:rowOff>
    </xdr:to>
    <xdr:sp macro="" textlink="">
      <xdr:nvSpPr>
        <xdr:cNvPr id="83" name="TextBox 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244980598" y="29492648"/>
          <a:ext cx="1465761" cy="42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253638</xdr:colOff>
      <xdr:row>45</xdr:row>
      <xdr:rowOff>337290</xdr:rowOff>
    </xdr:from>
    <xdr:to>
      <xdr:col>2</xdr:col>
      <xdr:colOff>1844040</xdr:colOff>
      <xdr:row>46</xdr:row>
      <xdr:rowOff>91440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244282280" y="29354250"/>
          <a:ext cx="1590402" cy="744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3</xdr:col>
      <xdr:colOff>30480</xdr:colOff>
      <xdr:row>45</xdr:row>
      <xdr:rowOff>304800</xdr:rowOff>
    </xdr:from>
    <xdr:to>
      <xdr:col>3</xdr:col>
      <xdr:colOff>1524000</xdr:colOff>
      <xdr:row>46</xdr:row>
      <xdr:rowOff>60960</xdr:rowOff>
    </xdr:to>
    <xdr:sp macro="" textlink="">
      <xdr:nvSpPr>
        <xdr:cNvPr id="86" name="TextBox 3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242438240" y="29321760"/>
          <a:ext cx="149352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45720</xdr:colOff>
      <xdr:row>45</xdr:row>
      <xdr:rowOff>320656</xdr:rowOff>
    </xdr:from>
    <xdr:to>
      <xdr:col>4</xdr:col>
      <xdr:colOff>1436832</xdr:colOff>
      <xdr:row>46</xdr:row>
      <xdr:rowOff>60960</xdr:rowOff>
    </xdr:to>
    <xdr:sp macro="" textlink="">
      <xdr:nvSpPr>
        <xdr:cNvPr id="87" name="TextBox 3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241534808" y="29337616"/>
          <a:ext cx="1391112" cy="73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4</xdr:col>
      <xdr:colOff>1554480</xdr:colOff>
      <xdr:row>45</xdr:row>
      <xdr:rowOff>300616</xdr:rowOff>
    </xdr:from>
    <xdr:to>
      <xdr:col>6</xdr:col>
      <xdr:colOff>121920</xdr:colOff>
      <xdr:row>46</xdr:row>
      <xdr:rowOff>137160</xdr:rowOff>
    </xdr:to>
    <xdr:sp macro="" textlink="">
      <xdr:nvSpPr>
        <xdr:cNvPr id="88" name="TextBox 3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39527400" y="31283536"/>
          <a:ext cx="1889760" cy="9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297180</xdr:colOff>
      <xdr:row>45</xdr:row>
      <xdr:rowOff>267064</xdr:rowOff>
    </xdr:from>
    <xdr:to>
      <xdr:col>6</xdr:col>
      <xdr:colOff>1897380</xdr:colOff>
      <xdr:row>46</xdr:row>
      <xdr:rowOff>92892</xdr:rowOff>
    </xdr:to>
    <xdr:sp macro="" textlink="">
      <xdr:nvSpPr>
        <xdr:cNvPr id="89" name="TextBox 3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237751940" y="31249984"/>
          <a:ext cx="1600200" cy="938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600" b="1"/>
            <a:t>The difference between the</a:t>
          </a:r>
          <a:r>
            <a:rPr lang="en-US" sz="1600" b="1" baseline="0"/>
            <a:t> two </a:t>
          </a:r>
          <a:r>
            <a:rPr lang="en-US" sz="1600" b="1"/>
            <a:t>outputs</a:t>
          </a:r>
        </a:p>
      </xdr:txBody>
    </xdr:sp>
    <xdr:clientData/>
  </xdr:twoCellAnchor>
  <xdr:twoCellAnchor>
    <xdr:from>
      <xdr:col>7</xdr:col>
      <xdr:colOff>76199</xdr:colOff>
      <xdr:row>45</xdr:row>
      <xdr:rowOff>355043</xdr:rowOff>
    </xdr:from>
    <xdr:to>
      <xdr:col>7</xdr:col>
      <xdr:colOff>1310639</xdr:colOff>
      <xdr:row>46</xdr:row>
      <xdr:rowOff>15240</xdr:rowOff>
    </xdr:to>
    <xdr:sp macro="" textlink="">
      <xdr:nvSpPr>
        <xdr:cNvPr id="90" name="TextBox 3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236174601" y="29372003"/>
          <a:ext cx="1234440" cy="650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7</xdr:col>
      <xdr:colOff>1295399</xdr:colOff>
      <xdr:row>45</xdr:row>
      <xdr:rowOff>378489</xdr:rowOff>
    </xdr:from>
    <xdr:to>
      <xdr:col>9</xdr:col>
      <xdr:colOff>10887</xdr:colOff>
      <xdr:row>45</xdr:row>
      <xdr:rowOff>952921</xdr:rowOff>
    </xdr:to>
    <xdr:sp macro="" textlink="">
      <xdr:nvSpPr>
        <xdr:cNvPr id="91" name="TextBox 3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234487313" y="29395449"/>
          <a:ext cx="1702528" cy="574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6</xdr:col>
      <xdr:colOff>1728652</xdr:colOff>
      <xdr:row>55</xdr:row>
      <xdr:rowOff>78375</xdr:rowOff>
    </xdr:from>
    <xdr:to>
      <xdr:col>7</xdr:col>
      <xdr:colOff>448492</xdr:colOff>
      <xdr:row>55</xdr:row>
      <xdr:rowOff>411479</xdr:rowOff>
    </xdr:to>
    <xdr:sp macro="" textlink="">
      <xdr:nvSpPr>
        <xdr:cNvPr id="92" name="سهم إلى اليمين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rot="10800000">
          <a:off x="10236594788" y="32615775"/>
          <a:ext cx="883920" cy="333104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666750</xdr:colOff>
      <xdr:row>57</xdr:row>
      <xdr:rowOff>1104900</xdr:rowOff>
    </xdr:from>
    <xdr:to>
      <xdr:col>6</xdr:col>
      <xdr:colOff>1935481</xdr:colOff>
      <xdr:row>57</xdr:row>
      <xdr:rowOff>1500510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89294219" y="42005250"/>
          <a:ext cx="6278881" cy="395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 b="1"/>
            <a:t>Behavioral Description of Competencies</a:t>
          </a:r>
        </a:p>
      </xdr:txBody>
    </xdr:sp>
    <xdr:clientData/>
  </xdr:twoCellAnchor>
  <xdr:twoCellAnchor>
    <xdr:from>
      <xdr:col>2</xdr:col>
      <xdr:colOff>419100</xdr:colOff>
      <xdr:row>57</xdr:row>
      <xdr:rowOff>590550</xdr:rowOff>
    </xdr:from>
    <xdr:to>
      <xdr:col>2</xdr:col>
      <xdr:colOff>1981200</xdr:colOff>
      <xdr:row>58</xdr:row>
      <xdr:rowOff>409399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996430350" y="41490900"/>
          <a:ext cx="1562100" cy="15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2039620</xdr:colOff>
      <xdr:row>57</xdr:row>
      <xdr:rowOff>385354</xdr:rowOff>
    </xdr:from>
    <xdr:to>
      <xdr:col>8</xdr:col>
      <xdr:colOff>34832</xdr:colOff>
      <xdr:row>57</xdr:row>
      <xdr:rowOff>1657350</xdr:rowOff>
    </xdr:to>
    <xdr:sp macro="" textlink="">
      <xdr:nvSpPr>
        <xdr:cNvPr id="95" name="TextBox 9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7575368" y="39971254"/>
          <a:ext cx="1614712" cy="127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level of Competency</a:t>
          </a:r>
          <a:endParaRPr lang="ar-SA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1436369</xdr:colOff>
      <xdr:row>57</xdr:row>
      <xdr:rowOff>514908</xdr:rowOff>
    </xdr:from>
    <xdr:to>
      <xdr:col>8</xdr:col>
      <xdr:colOff>1404719</xdr:colOff>
      <xdr:row>57</xdr:row>
      <xdr:rowOff>1253490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5119631" y="40100808"/>
          <a:ext cx="1416150" cy="73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Evaluation Results</a:t>
          </a:r>
        </a:p>
      </xdr:txBody>
    </xdr:sp>
    <xdr:clientData/>
  </xdr:twoCellAnchor>
  <xdr:twoCellAnchor>
    <xdr:from>
      <xdr:col>3</xdr:col>
      <xdr:colOff>152400</xdr:colOff>
      <xdr:row>58</xdr:row>
      <xdr:rowOff>233680</xdr:rowOff>
    </xdr:from>
    <xdr:to>
      <xdr:col>7</xdr:col>
      <xdr:colOff>175260</xdr:colOff>
      <xdr:row>59</xdr:row>
      <xdr:rowOff>91439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237081380" y="37419280"/>
          <a:ext cx="6499860" cy="421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30480</xdr:colOff>
      <xdr:row>59</xdr:row>
      <xdr:rowOff>200206</xdr:rowOff>
    </xdr:from>
    <xdr:to>
      <xdr:col>7</xdr:col>
      <xdr:colOff>309563</xdr:colOff>
      <xdr:row>60</xdr:row>
      <xdr:rowOff>119062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754576312" y="44110456"/>
          <a:ext cx="7244239" cy="418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960119</xdr:colOff>
      <xdr:row>61</xdr:row>
      <xdr:rowOff>228236</xdr:rowOff>
    </xdr:from>
    <xdr:to>
      <xdr:col>6</xdr:col>
      <xdr:colOff>2067921</xdr:colOff>
      <xdr:row>62</xdr:row>
      <xdr:rowOff>304799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237581399" y="40126556"/>
          <a:ext cx="6137002" cy="65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106680</xdr:colOff>
      <xdr:row>62</xdr:row>
      <xdr:rowOff>193040</xdr:rowOff>
    </xdr:from>
    <xdr:to>
      <xdr:col>6</xdr:col>
      <xdr:colOff>1760582</xdr:colOff>
      <xdr:row>63</xdr:row>
      <xdr:rowOff>152400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237660138" y="38872160"/>
          <a:ext cx="5966822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76200</xdr:colOff>
      <xdr:row>64</xdr:row>
      <xdr:rowOff>250278</xdr:rowOff>
    </xdr:from>
    <xdr:to>
      <xdr:col>6</xdr:col>
      <xdr:colOff>2028460</xdr:colOff>
      <xdr:row>65</xdr:row>
      <xdr:rowOff>137159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237620860" y="42724158"/>
          <a:ext cx="6981460" cy="78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121920</xdr:colOff>
      <xdr:row>63</xdr:row>
      <xdr:rowOff>352967</xdr:rowOff>
    </xdr:from>
    <xdr:to>
      <xdr:col>6</xdr:col>
      <xdr:colOff>1819184</xdr:colOff>
      <xdr:row>64</xdr:row>
      <xdr:rowOff>228600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237830136" y="41653367"/>
          <a:ext cx="6726464" cy="104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1552302</xdr:colOff>
      <xdr:row>66</xdr:row>
      <xdr:rowOff>234409</xdr:rowOff>
    </xdr:from>
    <xdr:to>
      <xdr:col>6</xdr:col>
      <xdr:colOff>2072640</xdr:colOff>
      <xdr:row>67</xdr:row>
      <xdr:rowOff>106680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576680" y="44156089"/>
          <a:ext cx="5549538" cy="46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5</xdr:col>
      <xdr:colOff>822960</xdr:colOff>
      <xdr:row>67</xdr:row>
      <xdr:rowOff>47266</xdr:rowOff>
    </xdr:from>
    <xdr:to>
      <xdr:col>7</xdr:col>
      <xdr:colOff>106680</xdr:colOff>
      <xdr:row>68</xdr:row>
      <xdr:rowOff>182880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237149960" y="42764986"/>
          <a:ext cx="2712720" cy="562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1414780</xdr:colOff>
      <xdr:row>65</xdr:row>
      <xdr:rowOff>210095</xdr:rowOff>
    </xdr:from>
    <xdr:to>
      <xdr:col>6</xdr:col>
      <xdr:colOff>1798320</xdr:colOff>
      <xdr:row>66</xdr:row>
      <xdr:rowOff>76201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7851000" y="43583135"/>
          <a:ext cx="5412740" cy="41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563880</xdr:colOff>
      <xdr:row>68</xdr:row>
      <xdr:rowOff>248195</xdr:rowOff>
    </xdr:from>
    <xdr:to>
      <xdr:col>6</xdr:col>
      <xdr:colOff>1632132</xdr:colOff>
      <xdr:row>69</xdr:row>
      <xdr:rowOff>243840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8017188" y="45190955"/>
          <a:ext cx="6097452" cy="89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426720</xdr:colOff>
      <xdr:row>69</xdr:row>
      <xdr:rowOff>239577</xdr:rowOff>
    </xdr:from>
    <xdr:to>
      <xdr:col>6</xdr:col>
      <xdr:colOff>1636122</xdr:colOff>
      <xdr:row>70</xdr:row>
      <xdr:rowOff>213361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013198" y="46081497"/>
          <a:ext cx="6238602" cy="87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259080</xdr:colOff>
      <xdr:row>70</xdr:row>
      <xdr:rowOff>213723</xdr:rowOff>
    </xdr:from>
    <xdr:to>
      <xdr:col>6</xdr:col>
      <xdr:colOff>1980838</xdr:colOff>
      <xdr:row>71</xdr:row>
      <xdr:rowOff>152400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237668482" y="46710963"/>
          <a:ext cx="6750958" cy="7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624841</xdr:colOff>
      <xdr:row>71</xdr:row>
      <xdr:rowOff>207918</xdr:rowOff>
    </xdr:from>
    <xdr:to>
      <xdr:col>6</xdr:col>
      <xdr:colOff>1623424</xdr:colOff>
      <xdr:row>72</xdr:row>
      <xdr:rowOff>198120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238025896" y="47528118"/>
          <a:ext cx="6027783" cy="5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1030795</xdr:colOff>
      <xdr:row>72</xdr:row>
      <xdr:rowOff>234769</xdr:rowOff>
    </xdr:from>
    <xdr:to>
      <xdr:col>7</xdr:col>
      <xdr:colOff>30480</xdr:colOff>
      <xdr:row>73</xdr:row>
      <xdr:rowOff>30480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237454760" y="48088369"/>
          <a:ext cx="6192965" cy="40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224246</xdr:colOff>
      <xdr:row>73</xdr:row>
      <xdr:rowOff>52252</xdr:rowOff>
    </xdr:from>
    <xdr:to>
      <xdr:col>7</xdr:col>
      <xdr:colOff>228600</xdr:colOff>
      <xdr:row>74</xdr:row>
      <xdr:rowOff>15240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237028040" y="45802732"/>
          <a:ext cx="3433354" cy="374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/>
            <a:t> Able to face challenges at work.</a:t>
          </a:r>
        </a:p>
      </xdr:txBody>
    </xdr:sp>
    <xdr:clientData/>
  </xdr:twoCellAnchor>
  <xdr:twoCellAnchor>
    <xdr:from>
      <xdr:col>3</xdr:col>
      <xdr:colOff>609600</xdr:colOff>
      <xdr:row>74</xdr:row>
      <xdr:rowOff>215175</xdr:rowOff>
    </xdr:from>
    <xdr:to>
      <xdr:col>6</xdr:col>
      <xdr:colOff>1297940</xdr:colOff>
      <xdr:row>75</xdr:row>
      <xdr:rowOff>137160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238351380" y="49089855"/>
          <a:ext cx="5717540" cy="74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533400</xdr:colOff>
      <xdr:row>75</xdr:row>
      <xdr:rowOff>243840</xdr:rowOff>
    </xdr:from>
    <xdr:to>
      <xdr:col>7</xdr:col>
      <xdr:colOff>218440</xdr:colOff>
      <xdr:row>76</xdr:row>
      <xdr:rowOff>121920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237266800" y="49941480"/>
          <a:ext cx="687832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701040</xdr:colOff>
      <xdr:row>76</xdr:row>
      <xdr:rowOff>176497</xdr:rowOff>
    </xdr:from>
    <xdr:to>
      <xdr:col>6</xdr:col>
      <xdr:colOff>1811020</xdr:colOff>
      <xdr:row>82</xdr:row>
      <xdr:rowOff>182880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237838300" y="50498977"/>
          <a:ext cx="6139180" cy="5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 on "Customer Service" while performing duties</a:t>
          </a:r>
        </a:p>
      </xdr:txBody>
    </xdr:sp>
    <xdr:clientData/>
  </xdr:twoCellAnchor>
  <xdr:twoCellAnchor>
    <xdr:from>
      <xdr:col>1</xdr:col>
      <xdr:colOff>1123950</xdr:colOff>
      <xdr:row>63</xdr:row>
      <xdr:rowOff>895350</xdr:rowOff>
    </xdr:from>
    <xdr:to>
      <xdr:col>1</xdr:col>
      <xdr:colOff>3714750</xdr:colOff>
      <xdr:row>64</xdr:row>
      <xdr:rowOff>445771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9999516450" y="45986700"/>
          <a:ext cx="2590800" cy="7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1143000</xdr:colOff>
      <xdr:row>66</xdr:row>
      <xdr:rowOff>346146</xdr:rowOff>
    </xdr:from>
    <xdr:to>
      <xdr:col>1</xdr:col>
      <xdr:colOff>4278631</xdr:colOff>
      <xdr:row>68</xdr:row>
      <xdr:rowOff>93960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9998952569" y="48047346"/>
          <a:ext cx="3135631" cy="757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1257300</xdr:colOff>
      <xdr:row>69</xdr:row>
      <xdr:rowOff>647701</xdr:rowOff>
    </xdr:from>
    <xdr:to>
      <xdr:col>1</xdr:col>
      <xdr:colOff>4019550</xdr:colOff>
      <xdr:row>70</xdr:row>
      <xdr:rowOff>533401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9999211650" y="50253901"/>
          <a:ext cx="2762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1123950</xdr:colOff>
      <xdr:row>72</xdr:row>
      <xdr:rowOff>114300</xdr:rowOff>
    </xdr:from>
    <xdr:to>
      <xdr:col>1</xdr:col>
      <xdr:colOff>4276033</xdr:colOff>
      <xdr:row>73</xdr:row>
      <xdr:rowOff>106473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98955167" y="52025550"/>
          <a:ext cx="3152083" cy="601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285750</xdr:colOff>
      <xdr:row>75</xdr:row>
      <xdr:rowOff>299995</xdr:rowOff>
    </xdr:from>
    <xdr:to>
      <xdr:col>1</xdr:col>
      <xdr:colOff>4720590</xdr:colOff>
      <xdr:row>76</xdr:row>
      <xdr:rowOff>331291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98510610" y="54059095"/>
          <a:ext cx="4434840" cy="65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838200</xdr:colOff>
      <xdr:row>64</xdr:row>
      <xdr:rowOff>209550</xdr:rowOff>
    </xdr:from>
    <xdr:to>
      <xdr:col>1</xdr:col>
      <xdr:colOff>4329249</xdr:colOff>
      <xdr:row>64</xdr:row>
      <xdr:rowOff>868679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98901951" y="46462950"/>
          <a:ext cx="3491049" cy="65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1</xdr:col>
      <xdr:colOff>60960</xdr:colOff>
      <xdr:row>82</xdr:row>
      <xdr:rowOff>198120</xdr:rowOff>
    </xdr:from>
    <xdr:to>
      <xdr:col>1</xdr:col>
      <xdr:colOff>3782605</xdr:colOff>
      <xdr:row>83</xdr:row>
      <xdr:rowOff>30480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246748075" y="44546520"/>
          <a:ext cx="372164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/>
            <a:t>Percentage weight total </a:t>
          </a:r>
          <a:r>
            <a:rPr lang="en-US" sz="1800" b="1"/>
            <a:t>must</a:t>
          </a:r>
          <a:r>
            <a:rPr lang="en-US" sz="1400" b="1"/>
            <a:t> be 100%</a:t>
          </a:r>
        </a:p>
      </xdr:txBody>
    </xdr:sp>
    <xdr:clientData/>
  </xdr:twoCellAnchor>
  <xdr:twoCellAnchor>
    <xdr:from>
      <xdr:col>6</xdr:col>
      <xdr:colOff>1774372</xdr:colOff>
      <xdr:row>82</xdr:row>
      <xdr:rowOff>114298</xdr:rowOff>
    </xdr:from>
    <xdr:to>
      <xdr:col>7</xdr:col>
      <xdr:colOff>263179</xdr:colOff>
      <xdr:row>82</xdr:row>
      <xdr:rowOff>326571</xdr:rowOff>
    </xdr:to>
    <xdr:sp macro="" textlink="">
      <xdr:nvSpPr>
        <xdr:cNvPr id="124" name="سهم إلى اليمين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rot="10800000">
          <a:off x="10165480849" y="36298412"/>
          <a:ext cx="655065" cy="212273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932180</xdr:colOff>
      <xdr:row>85</xdr:row>
      <xdr:rowOff>612140</xdr:rowOff>
    </xdr:from>
    <xdr:to>
      <xdr:col>2</xdr:col>
      <xdr:colOff>106680</xdr:colOff>
      <xdr:row>86</xdr:row>
      <xdr:rowOff>590369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245745320" y="46697900"/>
          <a:ext cx="4020820" cy="618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000" b="0"/>
        </a:p>
      </xdr:txBody>
    </xdr:sp>
    <xdr:clientData/>
  </xdr:twoCellAnchor>
  <xdr:twoCellAnchor>
    <xdr:from>
      <xdr:col>7</xdr:col>
      <xdr:colOff>660400</xdr:colOff>
      <xdr:row>85</xdr:row>
      <xdr:rowOff>152401</xdr:rowOff>
    </xdr:from>
    <xdr:to>
      <xdr:col>12</xdr:col>
      <xdr:colOff>20319</xdr:colOff>
      <xdr:row>85</xdr:row>
      <xdr:rowOff>594361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233990201" y="51252121"/>
          <a:ext cx="2834639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 Employee's Signature:</a:t>
          </a:r>
        </a:p>
      </xdr:txBody>
    </xdr:sp>
    <xdr:clientData/>
  </xdr:twoCellAnchor>
  <xdr:twoCellAnchor>
    <xdr:from>
      <xdr:col>1</xdr:col>
      <xdr:colOff>3642360</xdr:colOff>
      <xdr:row>84</xdr:row>
      <xdr:rowOff>83820</xdr:rowOff>
    </xdr:from>
    <xdr:to>
      <xdr:col>3</xdr:col>
      <xdr:colOff>228600</xdr:colOff>
      <xdr:row>84</xdr:row>
      <xdr:rowOff>502920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243459320" y="45163740"/>
          <a:ext cx="35966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 b="1"/>
            <a:t> </a:t>
          </a:r>
          <a:r>
            <a:rPr lang="en-US" sz="2000" b="1"/>
            <a:t>The employee's final result</a:t>
          </a:r>
        </a:p>
      </xdr:txBody>
    </xdr:sp>
    <xdr:clientData/>
  </xdr:twoCellAnchor>
  <xdr:twoCellAnchor>
    <xdr:from>
      <xdr:col>6</xdr:col>
      <xdr:colOff>2000250</xdr:colOff>
      <xdr:row>88</xdr:row>
      <xdr:rowOff>152400</xdr:rowOff>
    </xdr:from>
    <xdr:to>
      <xdr:col>9</xdr:col>
      <xdr:colOff>25328</xdr:colOff>
      <xdr:row>89</xdr:row>
      <xdr:rowOff>76200</xdr:rowOff>
    </xdr:to>
    <xdr:sp macro="" textlink="">
      <xdr:nvSpPr>
        <xdr:cNvPr id="132" name="TextBox 3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9986060872" y="58940700"/>
          <a:ext cx="31685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106680</xdr:colOff>
      <xdr:row>89</xdr:row>
      <xdr:rowOff>22861</xdr:rowOff>
    </xdr:from>
    <xdr:to>
      <xdr:col>8</xdr:col>
      <xdr:colOff>1392374</xdr:colOff>
      <xdr:row>90</xdr:row>
      <xdr:rowOff>15241</xdr:rowOff>
    </xdr:to>
    <xdr:sp macro="" textlink="">
      <xdr:nvSpPr>
        <xdr:cNvPr id="133" name="TextBox 3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234629826" y="55359301"/>
          <a:ext cx="274873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182880</xdr:colOff>
      <xdr:row>90</xdr:row>
      <xdr:rowOff>41756</xdr:rowOff>
    </xdr:from>
    <xdr:to>
      <xdr:col>8</xdr:col>
      <xdr:colOff>1362165</xdr:colOff>
      <xdr:row>90</xdr:row>
      <xdr:rowOff>609600</xdr:rowOff>
    </xdr:to>
    <xdr:sp macro="" textlink="">
      <xdr:nvSpPr>
        <xdr:cNvPr id="134" name="TextBox 3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234660035" y="60727436"/>
          <a:ext cx="2642325" cy="567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15240</xdr:colOff>
      <xdr:row>88</xdr:row>
      <xdr:rowOff>72470</xdr:rowOff>
    </xdr:from>
    <xdr:to>
      <xdr:col>3</xdr:col>
      <xdr:colOff>14152</xdr:colOff>
      <xdr:row>88</xdr:row>
      <xdr:rowOff>396240</xdr:rowOff>
    </xdr:to>
    <xdr:sp macro="" textlink="">
      <xdr:nvSpPr>
        <xdr:cNvPr id="135" name="TextBox 3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243673768" y="49450070"/>
          <a:ext cx="2162992" cy="32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571501</xdr:colOff>
      <xdr:row>89</xdr:row>
      <xdr:rowOff>56588</xdr:rowOff>
    </xdr:from>
    <xdr:to>
      <xdr:col>2</xdr:col>
      <xdr:colOff>1590222</xdr:colOff>
      <xdr:row>90</xdr:row>
      <xdr:rowOff>12700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201361178" y="41356988"/>
          <a:ext cx="1018721" cy="375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0</xdr:col>
      <xdr:colOff>102870</xdr:colOff>
      <xdr:row>92</xdr:row>
      <xdr:rowOff>163831</xdr:rowOff>
    </xdr:from>
    <xdr:to>
      <xdr:col>3</xdr:col>
      <xdr:colOff>97790</xdr:colOff>
      <xdr:row>92</xdr:row>
      <xdr:rowOff>704851</xdr:rowOff>
    </xdr:to>
    <xdr:sp macro="" textlink="">
      <xdr:nvSpPr>
        <xdr:cNvPr id="139" name="مربع نص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996142060" y="62609731"/>
          <a:ext cx="839597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300" b="1"/>
            <a:t>Performance</a:t>
          </a:r>
          <a:r>
            <a:rPr lang="en-US" sz="2300" b="1" baseline="0"/>
            <a:t> Period:    </a:t>
          </a:r>
          <a:r>
            <a:rPr lang="en-US" sz="2300" baseline="0"/>
            <a:t>Annually (       )        semiannual revision (      )</a:t>
          </a:r>
          <a:r>
            <a:rPr lang="ar-SA" sz="2300" baseline="0"/>
            <a:t> </a:t>
          </a:r>
          <a:r>
            <a:rPr lang="en-US" sz="2300" baseline="0"/>
            <a:t> </a:t>
          </a:r>
          <a:endParaRPr lang="ar-SA" sz="2300"/>
        </a:p>
      </xdr:txBody>
    </xdr:sp>
    <xdr:clientData/>
  </xdr:twoCellAnchor>
  <xdr:twoCellAnchor>
    <xdr:from>
      <xdr:col>3</xdr:col>
      <xdr:colOff>317500</xdr:colOff>
      <xdr:row>91</xdr:row>
      <xdr:rowOff>228600</xdr:rowOff>
    </xdr:from>
    <xdr:to>
      <xdr:col>7</xdr:col>
      <xdr:colOff>76200</xdr:colOff>
      <xdr:row>92</xdr:row>
      <xdr:rowOff>336550</xdr:rowOff>
    </xdr:to>
    <xdr:sp macro="" textlink="">
      <xdr:nvSpPr>
        <xdr:cNvPr id="144" name="مربع نص 5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8981800" y="62026800"/>
          <a:ext cx="69405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500">
              <a:cs typeface="+mn-cs"/>
            </a:rPr>
            <a:t>يستحق (    )       لا يستحق  (    )     في فترة التجربة  (    )</a:t>
          </a:r>
        </a:p>
      </xdr:txBody>
    </xdr:sp>
    <xdr:clientData/>
  </xdr:twoCellAnchor>
  <xdr:twoCellAnchor>
    <xdr:from>
      <xdr:col>6</xdr:col>
      <xdr:colOff>1752600</xdr:colOff>
      <xdr:row>91</xdr:row>
      <xdr:rowOff>30480</xdr:rowOff>
    </xdr:from>
    <xdr:to>
      <xdr:col>9</xdr:col>
      <xdr:colOff>0</xdr:colOff>
      <xdr:row>92</xdr:row>
      <xdr:rowOff>167640</xdr:rowOff>
    </xdr:to>
    <xdr:sp macro="" textlink="">
      <xdr:nvSpPr>
        <xdr:cNvPr id="145" name="TextBox 1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234498200" y="61371480"/>
          <a:ext cx="33985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5</xdr:col>
      <xdr:colOff>228600</xdr:colOff>
      <xdr:row>92</xdr:row>
      <xdr:rowOff>323851</xdr:rowOff>
    </xdr:from>
    <xdr:to>
      <xdr:col>8</xdr:col>
      <xdr:colOff>1367790</xdr:colOff>
      <xdr:row>92</xdr:row>
      <xdr:rowOff>723900</xdr:rowOff>
    </xdr:to>
    <xdr:sp macro="" textlink="">
      <xdr:nvSpPr>
        <xdr:cNvPr id="146" name="مربع نص 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986242410" y="62769751"/>
          <a:ext cx="643509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000"/>
            <a:t> </a:t>
          </a:r>
          <a:r>
            <a:rPr lang="en-US" sz="2000"/>
            <a:t>Deserve (      )   Not deserve (    )     On probation (     )</a:t>
          </a:r>
          <a:endParaRPr lang="ar-SA" sz="2000"/>
        </a:p>
      </xdr:txBody>
    </xdr:sp>
    <xdr:clientData/>
  </xdr:twoCellAnchor>
  <xdr:twoCellAnchor>
    <xdr:from>
      <xdr:col>7</xdr:col>
      <xdr:colOff>548640</xdr:colOff>
      <xdr:row>94</xdr:row>
      <xdr:rowOff>401320</xdr:rowOff>
    </xdr:from>
    <xdr:to>
      <xdr:col>9</xdr:col>
      <xdr:colOff>228600</xdr:colOff>
      <xdr:row>94</xdr:row>
      <xdr:rowOff>800100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985857600" y="64656970"/>
          <a:ext cx="265176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Evaluation Date:</a:t>
          </a:r>
        </a:p>
      </xdr:txBody>
    </xdr:sp>
    <xdr:clientData/>
  </xdr:twoCellAnchor>
  <xdr:twoCellAnchor>
    <xdr:from>
      <xdr:col>1</xdr:col>
      <xdr:colOff>3629660</xdr:colOff>
      <xdr:row>99</xdr:row>
      <xdr:rowOff>218440</xdr:rowOff>
    </xdr:from>
    <xdr:to>
      <xdr:col>8</xdr:col>
      <xdr:colOff>1501140</xdr:colOff>
      <xdr:row>100</xdr:row>
      <xdr:rowOff>27940</xdr:rowOff>
    </xdr:to>
    <xdr:sp macro="" textlink="">
      <xdr:nvSpPr>
        <xdr:cNvPr id="149" name="مربع نص 5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986109060" y="67083940"/>
          <a:ext cx="1349248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final result in both fraction value (before approximate) and as integral value (after approximate) </a:t>
          </a:r>
          <a:endParaRPr lang="ar-SA" sz="1800" b="1"/>
        </a:p>
      </xdr:txBody>
    </xdr:sp>
    <xdr:clientData/>
  </xdr:twoCellAnchor>
  <xdr:twoCellAnchor>
    <xdr:from>
      <xdr:col>2</xdr:col>
      <xdr:colOff>988060</xdr:colOff>
      <xdr:row>100</xdr:row>
      <xdr:rowOff>213361</xdr:rowOff>
    </xdr:from>
    <xdr:to>
      <xdr:col>8</xdr:col>
      <xdr:colOff>1457960</xdr:colOff>
      <xdr:row>101</xdr:row>
      <xdr:rowOff>187961</xdr:rowOff>
    </xdr:to>
    <xdr:sp macro="" textlink="">
      <xdr:nvSpPr>
        <xdr:cNvPr id="150" name="مربع نص 5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234564240" y="59710321"/>
          <a:ext cx="10574020" cy="53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1800" b="1" baseline="0"/>
            <a:t> </a:t>
          </a:r>
          <a:endParaRPr lang="ar-SA" sz="1800" b="1"/>
        </a:p>
      </xdr:txBody>
    </xdr:sp>
    <xdr:clientData/>
  </xdr:twoCellAnchor>
  <xdr:twoCellAnchor>
    <xdr:from>
      <xdr:col>6</xdr:col>
      <xdr:colOff>580390</xdr:colOff>
      <xdr:row>97</xdr:row>
      <xdr:rowOff>22860</xdr:rowOff>
    </xdr:from>
    <xdr:to>
      <xdr:col>8</xdr:col>
      <xdr:colOff>1467485</xdr:colOff>
      <xdr:row>97</xdr:row>
      <xdr:rowOff>416560</xdr:rowOff>
    </xdr:to>
    <xdr:sp macro="" textlink="">
      <xdr:nvSpPr>
        <xdr:cNvPr id="152" name="مربع نص 5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986142715" y="65973960"/>
          <a:ext cx="450659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1800" b="1"/>
        </a:p>
      </xdr:txBody>
    </xdr:sp>
    <xdr:clientData/>
  </xdr:twoCellAnchor>
  <xdr:twoCellAnchor>
    <xdr:from>
      <xdr:col>2</xdr:col>
      <xdr:colOff>1072243</xdr:colOff>
      <xdr:row>97</xdr:row>
      <xdr:rowOff>408214</xdr:rowOff>
    </xdr:from>
    <xdr:to>
      <xdr:col>8</xdr:col>
      <xdr:colOff>658587</xdr:colOff>
      <xdr:row>99</xdr:row>
      <xdr:rowOff>27215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193364713" y="44350214"/>
          <a:ext cx="8514444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1187451</xdr:colOff>
      <xdr:row>98</xdr:row>
      <xdr:rowOff>98334</xdr:rowOff>
    </xdr:from>
    <xdr:to>
      <xdr:col>9</xdr:col>
      <xdr:colOff>114300</xdr:colOff>
      <xdr:row>99</xdr:row>
      <xdr:rowOff>57150</xdr:rowOff>
    </xdr:to>
    <xdr:sp macro="" textlink="">
      <xdr:nvSpPr>
        <xdr:cNvPr id="154" name="مربع نص 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5971900" y="66506634"/>
          <a:ext cx="7385049" cy="416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1600">
            <a:effectLst/>
          </a:endParaRPr>
        </a:p>
      </xdr:txBody>
    </xdr:sp>
    <xdr:clientData/>
  </xdr:twoCellAnchor>
  <xdr:twoCellAnchor>
    <xdr:from>
      <xdr:col>1</xdr:col>
      <xdr:colOff>1238250</xdr:colOff>
      <xdr:row>87</xdr:row>
      <xdr:rowOff>337820</xdr:rowOff>
    </xdr:from>
    <xdr:to>
      <xdr:col>6</xdr:col>
      <xdr:colOff>1211581</xdr:colOff>
      <xdr:row>87</xdr:row>
      <xdr:rowOff>883920</xdr:rowOff>
    </xdr:to>
    <xdr:sp macro="" textlink="">
      <xdr:nvSpPr>
        <xdr:cNvPr id="156" name="مربع نص 5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810450097" y="59950713"/>
          <a:ext cx="11634653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800" b="1"/>
            <a:t>Final result of  Employee's performance form- Non</a:t>
          </a:r>
          <a:r>
            <a:rPr lang="en-US" sz="2800" b="1" baseline="0"/>
            <a:t> </a:t>
          </a:r>
          <a:r>
            <a:rPr lang="en-US" sz="2800" b="1"/>
            <a:t>supervisory Position</a:t>
          </a:r>
          <a:r>
            <a:rPr lang="en-US" sz="2800" b="1" baseline="0"/>
            <a:t> 2023</a:t>
          </a:r>
          <a:endParaRPr lang="ar-SA" sz="2800" b="1"/>
        </a:p>
      </xdr:txBody>
    </xdr:sp>
    <xdr:clientData/>
  </xdr:twoCellAnchor>
  <xdr:twoCellAnchor>
    <xdr:from>
      <xdr:col>2</xdr:col>
      <xdr:colOff>1767839</xdr:colOff>
      <xdr:row>102</xdr:row>
      <xdr:rowOff>231774</xdr:rowOff>
    </xdr:from>
    <xdr:to>
      <xdr:col>3</xdr:col>
      <xdr:colOff>1600199</xdr:colOff>
      <xdr:row>103</xdr:row>
      <xdr:rowOff>106680</xdr:rowOff>
    </xdr:to>
    <xdr:sp macro="" textlink="">
      <xdr:nvSpPr>
        <xdr:cNvPr id="157" name="مربع نص 5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243078321" y="66464814"/>
          <a:ext cx="1996440" cy="103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1800" b="1"/>
        </a:p>
      </xdr:txBody>
    </xdr:sp>
    <xdr:clientData/>
  </xdr:twoCellAnchor>
  <xdr:twoCellAnchor>
    <xdr:from>
      <xdr:col>4</xdr:col>
      <xdr:colOff>712576</xdr:colOff>
      <xdr:row>102</xdr:row>
      <xdr:rowOff>327661</xdr:rowOff>
    </xdr:from>
    <xdr:to>
      <xdr:col>5</xdr:col>
      <xdr:colOff>1371601</xdr:colOff>
      <xdr:row>103</xdr:row>
      <xdr:rowOff>167641</xdr:rowOff>
    </xdr:to>
    <xdr:sp macro="" textlink="">
      <xdr:nvSpPr>
        <xdr:cNvPr id="158" name="مربع نص 5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239954119" y="66560701"/>
          <a:ext cx="230494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000" b="1"/>
            <a:t>Justifications</a:t>
          </a:r>
          <a:r>
            <a:rPr lang="en-US" sz="2000" b="1">
              <a:sym typeface="Wingdings 2" panose="05020102010507070707" pitchFamily="18" charset="2"/>
            </a:rPr>
            <a:t></a:t>
          </a:r>
          <a:endParaRPr lang="ar-SA" sz="2000" b="1"/>
        </a:p>
      </xdr:txBody>
    </xdr:sp>
    <xdr:clientData/>
  </xdr:twoCellAnchor>
  <xdr:twoCellAnchor>
    <xdr:from>
      <xdr:col>6</xdr:col>
      <xdr:colOff>930184</xdr:colOff>
      <xdr:row>102</xdr:row>
      <xdr:rowOff>407671</xdr:rowOff>
    </xdr:from>
    <xdr:to>
      <xdr:col>8</xdr:col>
      <xdr:colOff>662849</xdr:colOff>
      <xdr:row>102</xdr:row>
      <xdr:rowOff>1074965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مربع نص 57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  <a:sym typeface="Wingdings 2" panose="05020102010507070707" pitchFamily="18" charset="2"/>
                    </a:rPr>
                    <m:t></m:t>
                  </m:r>
                </m:oMath>
              </a14:m>
              <a:endParaRPr lang="ar-SA" sz="2000" b="1"/>
            </a:p>
          </xdr:txBody>
        </xdr:sp>
      </mc:Choice>
      <mc:Fallback xmlns="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:r>
                <a:rPr lang="en-US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Wingdings 2" panose="05020102010507070707" pitchFamily="18" charset="2"/>
                </a:rPr>
                <a:t></a:t>
              </a:r>
              <a:endParaRPr lang="ar-SA" sz="2000" b="1"/>
            </a:p>
          </xdr:txBody>
        </xdr:sp>
      </mc:Fallback>
    </mc:AlternateContent>
    <xdr:clientData/>
  </xdr:twoCellAnchor>
  <xdr:twoCellAnchor>
    <xdr:from>
      <xdr:col>1</xdr:col>
      <xdr:colOff>979169</xdr:colOff>
      <xdr:row>102</xdr:row>
      <xdr:rowOff>517524</xdr:rowOff>
    </xdr:from>
    <xdr:to>
      <xdr:col>1</xdr:col>
      <xdr:colOff>3829050</xdr:colOff>
      <xdr:row>103</xdr:row>
      <xdr:rowOff>175260</xdr:rowOff>
    </xdr:to>
    <xdr:sp macro="" textlink="">
      <xdr:nvSpPr>
        <xdr:cNvPr id="160" name="مربع نص 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999402150" y="68602224"/>
          <a:ext cx="2849881" cy="819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3000" b="1">
              <a:solidFill>
                <a:schemeClr val="tx2">
                  <a:lumMod val="50000"/>
                </a:schemeClr>
              </a:solidFill>
            </a:rPr>
            <a:t>Final</a:t>
          </a:r>
          <a:r>
            <a:rPr lang="en-US" sz="3000" b="1" baseline="0">
              <a:solidFill>
                <a:schemeClr val="tx2">
                  <a:lumMod val="50000"/>
                </a:schemeClr>
              </a:solidFill>
            </a:rPr>
            <a:t> result</a:t>
          </a:r>
          <a:endParaRPr lang="ar-SA" sz="3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193040</xdr:colOff>
      <xdr:row>102</xdr:row>
      <xdr:rowOff>307338</xdr:rowOff>
    </xdr:from>
    <xdr:to>
      <xdr:col>0</xdr:col>
      <xdr:colOff>1097280</xdr:colOff>
      <xdr:row>102</xdr:row>
      <xdr:rowOff>807719</xdr:rowOff>
    </xdr:to>
    <xdr:sp macro="" textlink="">
      <xdr:nvSpPr>
        <xdr:cNvPr id="161" name="مربع نص 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251292680" y="61099698"/>
          <a:ext cx="904240" cy="50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Rank</a:t>
          </a:r>
          <a:endParaRPr lang="ar-SA" sz="2000" b="1"/>
        </a:p>
      </xdr:txBody>
    </xdr:sp>
    <xdr:clientData/>
  </xdr:twoCellAnchor>
  <xdr:twoCellAnchor>
    <xdr:from>
      <xdr:col>1</xdr:col>
      <xdr:colOff>4770120</xdr:colOff>
      <xdr:row>102</xdr:row>
      <xdr:rowOff>351154</xdr:rowOff>
    </xdr:from>
    <xdr:to>
      <xdr:col>3</xdr:col>
      <xdr:colOff>30480</xdr:colOff>
      <xdr:row>103</xdr:row>
      <xdr:rowOff>137160</xdr:rowOff>
    </xdr:to>
    <xdr:sp macro="" textlink="">
      <xdr:nvSpPr>
        <xdr:cNvPr id="162" name="مربع نص 5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244648040" y="66584194"/>
          <a:ext cx="2240280" cy="94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    </a:t>
          </a:r>
          <a:r>
            <a:rPr lang="ar-SA" sz="1800" b="1" baseline="0"/>
            <a:t>         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1800" b="1"/>
        </a:p>
      </xdr:txBody>
    </xdr:sp>
    <xdr:clientData/>
  </xdr:twoCellAnchor>
  <xdr:twoCellAnchor>
    <xdr:from>
      <xdr:col>0</xdr:col>
      <xdr:colOff>0</xdr:colOff>
      <xdr:row>120</xdr:row>
      <xdr:rowOff>247650</xdr:rowOff>
    </xdr:from>
    <xdr:to>
      <xdr:col>4</xdr:col>
      <xdr:colOff>1066800</xdr:colOff>
      <xdr:row>120</xdr:row>
      <xdr:rowOff>704850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2391750" y="79648050"/>
          <a:ext cx="11163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</a:t>
          </a:r>
          <a:r>
            <a:rPr lang="ar-SA" sz="2800"/>
            <a:t> ترفق ورقة خارجية إضافية</a:t>
          </a:r>
          <a:r>
            <a:rPr lang="ar-SA" sz="2800" baseline="0"/>
            <a:t> </a:t>
          </a:r>
          <a:r>
            <a:rPr lang="ar-SA" sz="2800"/>
            <a:t>عند الإحتياج إلى ذلك     </a:t>
          </a:r>
          <a:r>
            <a:rPr lang="en-US" sz="2800">
              <a:sym typeface="Wingdings 2" panose="05020102010507070707" pitchFamily="18" charset="2"/>
            </a:rPr>
            <a:t></a:t>
          </a:r>
          <a:r>
            <a:rPr lang="en-US" sz="2800"/>
            <a:t> Attach extra</a:t>
          </a:r>
          <a:r>
            <a:rPr lang="en-US" sz="2800" baseline="0"/>
            <a:t> paper if needed</a:t>
          </a:r>
          <a:endParaRPr lang="en-US" sz="2800"/>
        </a:p>
      </xdr:txBody>
    </xdr:sp>
    <xdr:clientData/>
  </xdr:twoCellAnchor>
  <xdr:twoCellAnchor>
    <xdr:from>
      <xdr:col>1</xdr:col>
      <xdr:colOff>2115026</xdr:colOff>
      <xdr:row>115</xdr:row>
      <xdr:rowOff>2094388</xdr:rowOff>
    </xdr:from>
    <xdr:to>
      <xdr:col>2</xdr:col>
      <xdr:colOff>9684</xdr:colOff>
      <xdr:row>117</xdr:row>
      <xdr:rowOff>420528</xdr:rowOff>
    </xdr:to>
    <xdr:sp macro="" textlink="">
      <xdr:nvSpPr>
        <xdr:cNvPr id="167" name="مربع نص 6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762912910" y="79175451"/>
          <a:ext cx="2585720" cy="647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/>
            <a:t>Employee's Signature</a:t>
          </a:r>
          <a:endParaRPr lang="ar-SA" sz="1800"/>
        </a:p>
      </xdr:txBody>
    </xdr:sp>
    <xdr:clientData/>
  </xdr:twoCellAnchor>
  <xdr:twoCellAnchor>
    <xdr:from>
      <xdr:col>2</xdr:col>
      <xdr:colOff>1818640</xdr:colOff>
      <xdr:row>116</xdr:row>
      <xdr:rowOff>27940</xdr:rowOff>
    </xdr:from>
    <xdr:to>
      <xdr:col>5</xdr:col>
      <xdr:colOff>45720</xdr:colOff>
      <xdr:row>117</xdr:row>
      <xdr:rowOff>320040</xdr:rowOff>
    </xdr:to>
    <xdr:sp macro="" textlink="">
      <xdr:nvSpPr>
        <xdr:cNvPr id="168" name="مربع نص 6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241280000" y="73545700"/>
          <a:ext cx="374396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800"/>
            <a:t> Manager(The Evaluator)'s Signature</a:t>
          </a:r>
          <a:endParaRPr lang="ar-SA" sz="1800"/>
        </a:p>
      </xdr:txBody>
    </xdr:sp>
    <xdr:clientData/>
  </xdr:twoCellAnchor>
  <xdr:twoCellAnchor>
    <xdr:from>
      <xdr:col>7</xdr:col>
      <xdr:colOff>751998</xdr:colOff>
      <xdr:row>116</xdr:row>
      <xdr:rowOff>12224</xdr:rowOff>
    </xdr:from>
    <xdr:to>
      <xdr:col>8</xdr:col>
      <xdr:colOff>1455579</xdr:colOff>
      <xdr:row>117</xdr:row>
      <xdr:rowOff>289084</xdr:rowOff>
    </xdr:to>
    <xdr:sp macro="" textlink="">
      <xdr:nvSpPr>
        <xdr:cNvPr id="169" name="مربع نص 6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750977608" y="79105443"/>
          <a:ext cx="2120425" cy="503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1800"/>
            <a:t> </a:t>
          </a:r>
          <a:r>
            <a:rPr lang="en-US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1800" baseline="0"/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1800"/>
        </a:p>
      </xdr:txBody>
    </xdr:sp>
    <xdr:clientData/>
  </xdr:twoCellAnchor>
  <xdr:twoCellAnchor>
    <xdr:from>
      <xdr:col>0</xdr:col>
      <xdr:colOff>332440</xdr:colOff>
      <xdr:row>135</xdr:row>
      <xdr:rowOff>97117</xdr:rowOff>
    </xdr:from>
    <xdr:to>
      <xdr:col>8</xdr:col>
      <xdr:colOff>771711</xdr:colOff>
      <xdr:row>153</xdr:row>
      <xdr:rowOff>139700</xdr:rowOff>
    </xdr:to>
    <xdr:sp macro="" textlink="">
      <xdr:nvSpPr>
        <xdr:cNvPr id="148" name="TextBox 147" title="ملاحظة هامة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193251589" y="62073117"/>
          <a:ext cx="14002871" cy="3242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1123950</xdr:colOff>
      <xdr:row>93</xdr:row>
      <xdr:rowOff>571501</xdr:rowOff>
    </xdr:from>
    <xdr:to>
      <xdr:col>8</xdr:col>
      <xdr:colOff>1449069</xdr:colOff>
      <xdr:row>93</xdr:row>
      <xdr:rowOff>1047750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986161131" y="63760351"/>
          <a:ext cx="562101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/>
            <a:t>BLS</a:t>
          </a:r>
          <a:r>
            <a:rPr lang="en-US" sz="2400" b="1" baseline="0"/>
            <a:t> Date of Expiration</a:t>
          </a:r>
          <a:r>
            <a:rPr lang="en-US" sz="2400" b="1"/>
            <a:t>:              /  </a:t>
          </a:r>
          <a:r>
            <a:rPr lang="en-US" sz="2400" b="1" baseline="0"/>
            <a:t>   </a:t>
          </a:r>
          <a:r>
            <a:rPr lang="en-US" sz="2400" b="1"/>
            <a:t>    /</a:t>
          </a:r>
        </a:p>
      </xdr:txBody>
    </xdr:sp>
    <xdr:clientData/>
  </xdr:twoCellAnchor>
  <xdr:twoCellAnchor>
    <xdr:from>
      <xdr:col>1</xdr:col>
      <xdr:colOff>2552700</xdr:colOff>
      <xdr:row>93</xdr:row>
      <xdr:rowOff>552449</xdr:rowOff>
    </xdr:from>
    <xdr:to>
      <xdr:col>3</xdr:col>
      <xdr:colOff>1601469</xdr:colOff>
      <xdr:row>93</xdr:row>
      <xdr:rowOff>952500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994638381" y="63741299"/>
          <a:ext cx="6040119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200" b="1"/>
            <a:t>Hold Valid BLS</a:t>
          </a:r>
          <a:r>
            <a:rPr lang="en-US" sz="2200" b="1" baseline="0"/>
            <a:t> </a:t>
          </a:r>
          <a:r>
            <a:rPr lang="en-US" sz="2200" b="0" baseline="0"/>
            <a:t>Certificate</a:t>
          </a:r>
          <a:r>
            <a:rPr lang="en-US" sz="2200" b="1" baseline="0"/>
            <a:t>:  Yes (     )     No (   ) </a:t>
          </a:r>
          <a:r>
            <a:rPr lang="en-US" sz="2200" b="0" baseline="0">
              <a:sym typeface="Wingdings 2" panose="05020102010507070707" pitchFamily="18" charset="2"/>
            </a:rPr>
            <a:t></a:t>
          </a:r>
          <a:r>
            <a:rPr lang="en-US" sz="2200" b="1" baseline="0"/>
            <a:t>  </a:t>
          </a:r>
          <a:endParaRPr lang="en-US" sz="2200" b="1"/>
        </a:p>
      </xdr:txBody>
    </xdr:sp>
    <xdr:clientData/>
  </xdr:twoCellAnchor>
  <xdr:twoCellAnchor>
    <xdr:from>
      <xdr:col>0</xdr:col>
      <xdr:colOff>57149</xdr:colOff>
      <xdr:row>93</xdr:row>
      <xdr:rowOff>19051</xdr:rowOff>
    </xdr:from>
    <xdr:to>
      <xdr:col>2</xdr:col>
      <xdr:colOff>1733550</xdr:colOff>
      <xdr:row>93</xdr:row>
      <xdr:rowOff>457200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95592150" y="62674501"/>
          <a:ext cx="790575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200" b="1"/>
            <a:t>حاصل</a:t>
          </a:r>
          <a:r>
            <a:rPr lang="ar-SA" sz="2200" b="1" baseline="0"/>
            <a:t> على شهادة دورة دعم الحياة الأساسية سارية المفعول: نعم (   )     لا (   ) </a:t>
          </a:r>
          <a:r>
            <a:rPr lang="ar-SA" sz="2200" b="0" baseline="0">
              <a:sym typeface="Wingdings 2" panose="05020102010507070707" pitchFamily="18" charset="2"/>
            </a:rPr>
            <a:t></a:t>
          </a:r>
          <a:endParaRPr lang="en-US" sz="2600" b="0"/>
        </a:p>
      </xdr:txBody>
    </xdr:sp>
    <xdr:clientData/>
  </xdr:twoCellAnchor>
  <xdr:twoCellAnchor>
    <xdr:from>
      <xdr:col>3</xdr:col>
      <xdr:colOff>1657349</xdr:colOff>
      <xdr:row>93</xdr:row>
      <xdr:rowOff>114300</xdr:rowOff>
    </xdr:from>
    <xdr:to>
      <xdr:col>8</xdr:col>
      <xdr:colOff>914400</xdr:colOff>
      <xdr:row>93</xdr:row>
      <xdr:rowOff>647699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986695800" y="63303150"/>
          <a:ext cx="78867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2400" b="1"/>
            <a:t>شهادة دعم الحياة الأساسية حتى:        /         /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118</xdr:row>
      <xdr:rowOff>95250</xdr:rowOff>
    </xdr:from>
    <xdr:to>
      <xdr:col>4</xdr:col>
      <xdr:colOff>1276350</xdr:colOff>
      <xdr:row>120</xdr:row>
      <xdr:rowOff>209550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992182200" y="79114650"/>
          <a:ext cx="11372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</a:t>
          </a:r>
          <a:r>
            <a:rPr lang="ar-SA" sz="2800"/>
            <a:t> للممارسين</a:t>
          </a:r>
          <a:r>
            <a:rPr lang="ar-SA" sz="2800" baseline="0"/>
            <a:t> الصحيين</a:t>
          </a:r>
          <a:r>
            <a:rPr lang="ar-SA" sz="2800"/>
            <a:t>             </a:t>
          </a:r>
          <a:r>
            <a:rPr lang="en-US" sz="2800"/>
            <a:t>                                     </a:t>
          </a:r>
          <a:r>
            <a:rPr lang="ar-SA" sz="2800"/>
            <a:t>    </a:t>
          </a:r>
          <a:r>
            <a:rPr lang="en-US" sz="2800">
              <a:sym typeface="Wingdings 2" panose="05020102010507070707" pitchFamily="18" charset="2"/>
            </a:rPr>
            <a:t></a:t>
          </a:r>
          <a:r>
            <a:rPr lang="en-US" sz="2800"/>
            <a:t> For health </a:t>
          </a:r>
          <a:r>
            <a:rPr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practitioner</a:t>
          </a:r>
        </a:p>
      </xdr:txBody>
    </xdr:sp>
    <xdr:clientData/>
  </xdr:twoCellAnchor>
  <xdr:twoCellAnchor>
    <xdr:from>
      <xdr:col>0</xdr:col>
      <xdr:colOff>705555</xdr:colOff>
      <xdr:row>6</xdr:row>
      <xdr:rowOff>474839</xdr:rowOff>
    </xdr:from>
    <xdr:to>
      <xdr:col>5</xdr:col>
      <xdr:colOff>1493661</xdr:colOff>
      <xdr:row>7</xdr:row>
      <xdr:rowOff>55739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828271061" y="5254978"/>
          <a:ext cx="12200467" cy="63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Attend training courses related to his work or his </a:t>
          </a:r>
          <a:r>
            <a:rPr lang="en-US" sz="2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</a:t>
          </a:r>
          <a:r>
            <a:rPr lang="en-US" sz="2600"/>
            <a:t> </a:t>
          </a:r>
          <a:r>
            <a:rPr lang="en-US" sz="2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</a:t>
          </a:r>
          <a:r>
            <a:rPr lang="en-US" sz="26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</xdr:txBody>
    </xdr:sp>
    <xdr:clientData/>
  </xdr:twoCellAnchor>
  <xdr:twoCellAnchor>
    <xdr:from>
      <xdr:col>1</xdr:col>
      <xdr:colOff>1250157</xdr:colOff>
      <xdr:row>60</xdr:row>
      <xdr:rowOff>326231</xdr:rowOff>
    </xdr:from>
    <xdr:to>
      <xdr:col>1</xdr:col>
      <xdr:colOff>4231294</xdr:colOff>
      <xdr:row>61</xdr:row>
      <xdr:rowOff>452438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764418206" y="44736544"/>
          <a:ext cx="2981137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oneCellAnchor>
    <xdr:from>
      <xdr:col>0</xdr:col>
      <xdr:colOff>1417461</xdr:colOff>
      <xdr:row>46</xdr:row>
      <xdr:rowOff>590550</xdr:rowOff>
    </xdr:from>
    <xdr:ext cx="4895850" cy="1407308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835145995" y="33151939"/>
          <a:ext cx="4895850" cy="1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5</xdr:col>
      <xdr:colOff>1600200</xdr:colOff>
      <xdr:row>6</xdr:row>
      <xdr:rowOff>400050</xdr:rowOff>
    </xdr:from>
    <xdr:to>
      <xdr:col>7</xdr:col>
      <xdr:colOff>19050</xdr:colOff>
      <xdr:row>6</xdr:row>
      <xdr:rowOff>1047750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987953100" y="520065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1</xdr:col>
      <xdr:colOff>4686300</xdr:colOff>
      <xdr:row>46</xdr:row>
      <xdr:rowOff>647699</xdr:rowOff>
    </xdr:from>
    <xdr:to>
      <xdr:col>3</xdr:col>
      <xdr:colOff>0</xdr:colOff>
      <xdr:row>46</xdr:row>
      <xdr:rowOff>1728610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833010278" y="33209088"/>
          <a:ext cx="2104672" cy="108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123472</xdr:colOff>
      <xdr:row>4</xdr:row>
      <xdr:rowOff>85743</xdr:rowOff>
    </xdr:to>
    <xdr:sp macro="" textlink="">
      <xdr:nvSpPr>
        <xdr:cNvPr id="176" name="TextBox 3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832886806" y="2310694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1</xdr:col>
      <xdr:colOff>4656667</xdr:colOff>
      <xdr:row>42</xdr:row>
      <xdr:rowOff>564444</xdr:rowOff>
    </xdr:from>
    <xdr:to>
      <xdr:col>3</xdr:col>
      <xdr:colOff>88195</xdr:colOff>
      <xdr:row>44</xdr:row>
      <xdr:rowOff>32826</xdr:rowOff>
    </xdr:to>
    <xdr:sp macro="" textlink="">
      <xdr:nvSpPr>
        <xdr:cNvPr id="177" name="Text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832922083" y="30268333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90</xdr:row>
      <xdr:rowOff>0</xdr:rowOff>
    </xdr:from>
    <xdr:to>
      <xdr:col>3</xdr:col>
      <xdr:colOff>123472</xdr:colOff>
      <xdr:row>91</xdr:row>
      <xdr:rowOff>85744</xdr:rowOff>
    </xdr:to>
    <xdr:sp macro="" textlink="">
      <xdr:nvSpPr>
        <xdr:cNvPr id="178" name="TextBox 3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832886806" y="61983056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4</xdr:col>
      <xdr:colOff>593497</xdr:colOff>
      <xdr:row>94</xdr:row>
      <xdr:rowOff>514350</xdr:rowOff>
    </xdr:to>
    <xdr:sp macro="" textlink="">
      <xdr:nvSpPr>
        <xdr:cNvPr id="181" name="TextBox 1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830776365" y="64752361"/>
          <a:ext cx="1068294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SA" sz="2500" b="1">
              <a:cs typeface="+mn-cs"/>
            </a:rPr>
            <a:t>دورة الاداء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:    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1444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1445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600">
            <a:effectLst/>
          </a:endParaRPr>
        </a:p>
      </xdr:txBody>
    </xdr:sp>
    <xdr:clientData/>
  </xdr:twoCellAnchor>
  <xdr:twoCellAnchor>
    <xdr:from>
      <xdr:col>0</xdr:col>
      <xdr:colOff>130969</xdr:colOff>
      <xdr:row>94</xdr:row>
      <xdr:rowOff>673555</xdr:rowOff>
    </xdr:from>
    <xdr:to>
      <xdr:col>2</xdr:col>
      <xdr:colOff>2008754</xdr:colOff>
      <xdr:row>95</xdr:row>
      <xdr:rowOff>202743</xdr:rowOff>
    </xdr:to>
    <xdr:sp macro="" textlink="">
      <xdr:nvSpPr>
        <xdr:cNvPr id="182" name="TextBox 1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760913840" y="65574524"/>
          <a:ext cx="8223816" cy="75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Performance Period: From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/ 01/2023 To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/12/2023   </a:t>
          </a:r>
        </a:p>
      </xdr:txBody>
    </xdr:sp>
    <xdr:clientData/>
  </xdr:twoCellAnchor>
  <xdr:twoCellAnchor>
    <xdr:from>
      <xdr:col>4</xdr:col>
      <xdr:colOff>1238250</xdr:colOff>
      <xdr:row>118</xdr:row>
      <xdr:rowOff>81642</xdr:rowOff>
    </xdr:from>
    <xdr:to>
      <xdr:col>8</xdr:col>
      <xdr:colOff>1306285</xdr:colOff>
      <xdr:row>120</xdr:row>
      <xdr:rowOff>3619500</xdr:rowOff>
    </xdr:to>
    <xdr:sp macro="" textlink="">
      <xdr:nvSpPr>
        <xdr:cNvPr id="183" name="مربع نص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806831143" y="80227713"/>
          <a:ext cx="6817178" cy="391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1170214</xdr:colOff>
      <xdr:row>120</xdr:row>
      <xdr:rowOff>476249</xdr:rowOff>
    </xdr:from>
    <xdr:to>
      <xdr:col>8</xdr:col>
      <xdr:colOff>4803</xdr:colOff>
      <xdr:row>120</xdr:row>
      <xdr:rowOff>1136650</xdr:rowOff>
    </xdr:to>
    <xdr:sp macro="" textlink="">
      <xdr:nvSpPr>
        <xdr:cNvPr id="184" name="TextBox 13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808132625" y="81003320"/>
          <a:ext cx="3978089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HRP &amp; OD official</a:t>
          </a:r>
          <a:r>
            <a:rPr lang="en-US" sz="2000" b="1" baseline="0"/>
            <a:t> </a:t>
          </a:r>
          <a:r>
            <a:rPr lang="en-US" sz="2000" b="1"/>
            <a:t>seal:</a:t>
          </a:r>
        </a:p>
      </xdr:txBody>
    </xdr:sp>
    <xdr:clientData/>
  </xdr:twoCellAnchor>
  <xdr:twoCellAnchor>
    <xdr:from>
      <xdr:col>6</xdr:col>
      <xdr:colOff>1119187</xdr:colOff>
      <xdr:row>39</xdr:row>
      <xdr:rowOff>367394</xdr:rowOff>
    </xdr:from>
    <xdr:to>
      <xdr:col>11</xdr:col>
      <xdr:colOff>13608</xdr:colOff>
      <xdr:row>39</xdr:row>
      <xdr:rowOff>898073</xdr:rowOff>
    </xdr:to>
    <xdr:sp macro="" textlink="">
      <xdr:nvSpPr>
        <xdr:cNvPr id="185" name="TextBox 13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750943204" y="26537332"/>
          <a:ext cx="3895046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6</xdr:col>
      <xdr:colOff>1564822</xdr:colOff>
      <xdr:row>86</xdr:row>
      <xdr:rowOff>380999</xdr:rowOff>
    </xdr:from>
    <xdr:to>
      <xdr:col>8</xdr:col>
      <xdr:colOff>1469571</xdr:colOff>
      <xdr:row>86</xdr:row>
      <xdr:rowOff>911678</xdr:rowOff>
    </xdr:to>
    <xdr:sp macro="" textlink="">
      <xdr:nvSpPr>
        <xdr:cNvPr id="186" name="TextBox 13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806667857" y="58333820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3</xdr:col>
      <xdr:colOff>115248</xdr:colOff>
      <xdr:row>85</xdr:row>
      <xdr:rowOff>626171</xdr:rowOff>
    </xdr:from>
    <xdr:to>
      <xdr:col>4</xdr:col>
      <xdr:colOff>212172</xdr:colOff>
      <xdr:row>86</xdr:row>
      <xdr:rowOff>833059</xdr:rowOff>
    </xdr:to>
    <xdr:sp macro="" textlink="">
      <xdr:nvSpPr>
        <xdr:cNvPr id="166" name="TextBox 7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814674399" y="57939457"/>
          <a:ext cx="1743388" cy="846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0</xdr:col>
      <xdr:colOff>1</xdr:colOff>
      <xdr:row>120</xdr:row>
      <xdr:rowOff>892969</xdr:rowOff>
    </xdr:from>
    <xdr:to>
      <xdr:col>4</xdr:col>
      <xdr:colOff>535781</xdr:colOff>
      <xdr:row>120</xdr:row>
      <xdr:rowOff>1547812</xdr:rowOff>
    </xdr:to>
    <xdr:sp macro="" textlink="">
      <xdr:nvSpPr>
        <xdr:cNvPr id="172" name="TextBox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758636344" y="81403032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0</xdr:col>
      <xdr:colOff>869158</xdr:colOff>
      <xdr:row>120</xdr:row>
      <xdr:rowOff>1428749</xdr:rowOff>
    </xdr:from>
    <xdr:to>
      <xdr:col>4</xdr:col>
      <xdr:colOff>1143001</xdr:colOff>
      <xdr:row>120</xdr:row>
      <xdr:rowOff>2083592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758029124" y="81938812"/>
          <a:ext cx="10370343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1</xdr:col>
      <xdr:colOff>4119562</xdr:colOff>
      <xdr:row>87</xdr:row>
      <xdr:rowOff>1119188</xdr:rowOff>
    </xdr:from>
    <xdr:to>
      <xdr:col>7</xdr:col>
      <xdr:colOff>988217</xdr:colOff>
      <xdr:row>88</xdr:row>
      <xdr:rowOff>226218</xdr:rowOff>
    </xdr:to>
    <xdr:sp macro="" textlink="">
      <xdr:nvSpPr>
        <xdr:cNvPr id="180" name="TextBox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752861814" y="60793313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(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النماذج 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تقنية)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3</xdr:col>
      <xdr:colOff>71437</xdr:colOff>
      <xdr:row>60</xdr:row>
      <xdr:rowOff>261939</xdr:rowOff>
    </xdr:from>
    <xdr:to>
      <xdr:col>7</xdr:col>
      <xdr:colOff>47625</xdr:colOff>
      <xdr:row>61</xdr:row>
      <xdr:rowOff>59531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753802406" y="44600814"/>
          <a:ext cx="6941344" cy="82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400" b="1"/>
        </a:p>
      </xdr:txBody>
    </xdr:sp>
    <xdr:clientData/>
  </xdr:twoCellAnchor>
  <xdr:twoCellAnchor>
    <xdr:from>
      <xdr:col>3</xdr:col>
      <xdr:colOff>369095</xdr:colOff>
      <xdr:row>20</xdr:row>
      <xdr:rowOff>321469</xdr:rowOff>
    </xdr:from>
    <xdr:to>
      <xdr:col>8</xdr:col>
      <xdr:colOff>83344</xdr:colOff>
      <xdr:row>21</xdr:row>
      <xdr:rowOff>83343</xdr:rowOff>
    </xdr:to>
    <xdr:sp macro="" textlink="">
      <xdr:nvSpPr>
        <xdr:cNvPr id="188" name="TextBox 10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754004812" y="14180344"/>
          <a:ext cx="8096249" cy="64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200" b="1"/>
        </a:p>
      </xdr:txBody>
    </xdr:sp>
    <xdr:clientData/>
  </xdr:twoCellAnchor>
  <xdr:twoCellAnchor>
    <xdr:from>
      <xdr:col>4</xdr:col>
      <xdr:colOff>412882</xdr:colOff>
      <xdr:row>115</xdr:row>
      <xdr:rowOff>242611</xdr:rowOff>
    </xdr:from>
    <xdr:to>
      <xdr:col>6</xdr:col>
      <xdr:colOff>533993</xdr:colOff>
      <xdr:row>115</xdr:row>
      <xdr:rowOff>1618286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44926814" y="77599950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 أدارة</a:t>
          </a:r>
          <a:r>
            <a:rPr lang="ar-SA" sz="1600" b="1" baseline="0"/>
            <a:t> الأداء 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twoCellAnchor>
    <xdr:from>
      <xdr:col>6</xdr:col>
      <xdr:colOff>1056458</xdr:colOff>
      <xdr:row>115</xdr:row>
      <xdr:rowOff>252853</xdr:rowOff>
    </xdr:from>
    <xdr:to>
      <xdr:col>8</xdr:col>
      <xdr:colOff>829343</xdr:colOff>
      <xdr:row>115</xdr:row>
      <xdr:rowOff>1628528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240596141" y="77610192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مديرعام تخطيط الموارد</a:t>
          </a:r>
          <a:r>
            <a:rPr lang="ar-SA" sz="1600" b="1" baseline="0"/>
            <a:t> البشرية والتنمية التنظيمية: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oneCellAnchor>
    <xdr:from>
      <xdr:col>0</xdr:col>
      <xdr:colOff>0</xdr:colOff>
      <xdr:row>114</xdr:row>
      <xdr:rowOff>202406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769083894" y="770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0</xdr:col>
      <xdr:colOff>755751</xdr:colOff>
      <xdr:row>115</xdr:row>
      <xdr:rowOff>242611</xdr:rowOff>
    </xdr:from>
    <xdr:to>
      <xdr:col>1</xdr:col>
      <xdr:colOff>2838188</xdr:colOff>
      <xdr:row>115</xdr:row>
      <xdr:rowOff>799121</xdr:rowOff>
    </xdr:to>
    <xdr:grpSp>
      <xdr:nvGrpSpPr>
        <xdr:cNvPr id="36" name="مجموعة 35"/>
        <xdr:cNvGrpSpPr/>
      </xdr:nvGrpSpPr>
      <xdr:grpSpPr>
        <a:xfrm>
          <a:off x="9827637779" y="77195393"/>
          <a:ext cx="3741631" cy="556510"/>
          <a:chOff x="11256391647" y="77696940"/>
          <a:chExt cx="3615632" cy="505918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1256391647" y="77696940"/>
            <a:ext cx="3615632" cy="5059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  </a:t>
            </a:r>
            <a:r>
              <a:rPr lang="en-US" sz="1800" b="0" baseline="0"/>
              <a:t>   </a:t>
            </a:r>
            <a:r>
              <a:rPr lang="ar-SA" sz="1800" b="0"/>
              <a:t>مسار - </a:t>
            </a:r>
            <a:r>
              <a:rPr lang="en-US" sz="1800" b="0"/>
              <a:t> </a:t>
            </a:r>
            <a:r>
              <a:rPr lang="ar-SA" sz="1800" b="0"/>
              <a:t>تقصير من المدير المباشر </a:t>
            </a:r>
            <a:endParaRPr lang="en-US" sz="1800" b="0"/>
          </a:p>
        </xdr:txBody>
      </xdr:sp>
      <xdr:sp macro="" textlink="">
        <xdr:nvSpPr>
          <xdr:cNvPr id="18" name="مستطيل 17"/>
          <xdr:cNvSpPr/>
        </xdr:nvSpPr>
        <xdr:spPr>
          <a:xfrm>
            <a:off x="11259574194" y="7781822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0</xdr:col>
      <xdr:colOff>756998</xdr:colOff>
      <xdr:row>115</xdr:row>
      <xdr:rowOff>1063040</xdr:rowOff>
    </xdr:from>
    <xdr:to>
      <xdr:col>1</xdr:col>
      <xdr:colOff>2837954</xdr:colOff>
      <xdr:row>115</xdr:row>
      <xdr:rowOff>1620862</xdr:rowOff>
    </xdr:to>
    <xdr:grpSp>
      <xdr:nvGrpSpPr>
        <xdr:cNvPr id="22" name="مجموعة 21"/>
        <xdr:cNvGrpSpPr/>
      </xdr:nvGrpSpPr>
      <xdr:grpSpPr>
        <a:xfrm>
          <a:off x="9827638013" y="78015822"/>
          <a:ext cx="3740150" cy="557822"/>
          <a:chOff x="11256392993" y="78461254"/>
          <a:chExt cx="3614286" cy="507111"/>
        </a:xfrm>
      </xdr:grpSpPr>
      <xdr:sp macro="" textlink="">
        <xdr:nvSpPr>
          <xdr:cNvPr id="193" name="TextBox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11256392993" y="78461254"/>
            <a:ext cx="3614286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  التحديات</a:t>
            </a:r>
            <a:r>
              <a:rPr lang="ar-SA" sz="1800" b="0" baseline="0"/>
              <a:t> التقنية </a:t>
            </a:r>
            <a:endParaRPr lang="en-US" sz="1800" b="0"/>
          </a:p>
        </xdr:txBody>
      </xdr:sp>
      <xdr:sp macro="" textlink="">
        <xdr:nvSpPr>
          <xdr:cNvPr id="192" name="مستطيل 191"/>
          <xdr:cNvSpPr/>
        </xdr:nvSpPr>
        <xdr:spPr>
          <a:xfrm>
            <a:off x="11259574194" y="7858295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3181002</xdr:colOff>
      <xdr:row>115</xdr:row>
      <xdr:rowOff>242611</xdr:rowOff>
    </xdr:from>
    <xdr:to>
      <xdr:col>2</xdr:col>
      <xdr:colOff>1801261</xdr:colOff>
      <xdr:row>115</xdr:row>
      <xdr:rowOff>800433</xdr:rowOff>
    </xdr:to>
    <xdr:grpSp>
      <xdr:nvGrpSpPr>
        <xdr:cNvPr id="20" name="مجموعة 19"/>
        <xdr:cNvGrpSpPr/>
      </xdr:nvGrpSpPr>
      <xdr:grpSpPr>
        <a:xfrm>
          <a:off x="9823989021" y="77195393"/>
          <a:ext cx="3305944" cy="557822"/>
          <a:chOff x="11252202700" y="77885067"/>
          <a:chExt cx="3615264" cy="507111"/>
        </a:xfrm>
      </xdr:grpSpPr>
      <xdr:sp macro="" textlink="">
        <xdr:nvSpPr>
          <xdr:cNvPr id="195" name="TextBox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 txBox="1"/>
        </xdr:nvSpPr>
        <xdr:spPr>
          <a:xfrm>
            <a:off x="11252202700" y="77885067"/>
            <a:ext cx="3615264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ar-SA" sz="1800" b="0" baseline="0"/>
              <a:t> </a:t>
            </a:r>
            <a:r>
              <a:rPr lang="en-US" sz="1800" b="0"/>
              <a:t> </a:t>
            </a:r>
            <a:r>
              <a:rPr lang="ar-SA" sz="1800" b="0"/>
              <a:t>الحالات</a:t>
            </a:r>
            <a:r>
              <a:rPr lang="ar-SA" sz="1800" b="0" baseline="0"/>
              <a:t> الاستثنائية </a:t>
            </a:r>
            <a:endParaRPr lang="en-US" sz="1800" b="0"/>
          </a:p>
        </xdr:txBody>
      </xdr:sp>
      <xdr:sp macro="" textlink="">
        <xdr:nvSpPr>
          <xdr:cNvPr id="197" name="مستطيل 196"/>
          <xdr:cNvSpPr/>
        </xdr:nvSpPr>
        <xdr:spPr>
          <a:xfrm>
            <a:off x="11255385243" y="7800599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3181001</xdr:colOff>
      <xdr:row>115</xdr:row>
      <xdr:rowOff>1063040</xdr:rowOff>
    </xdr:from>
    <xdr:to>
      <xdr:col>2</xdr:col>
      <xdr:colOff>1801261</xdr:colOff>
      <xdr:row>115</xdr:row>
      <xdr:rowOff>1620862</xdr:rowOff>
    </xdr:to>
    <xdr:grpSp>
      <xdr:nvGrpSpPr>
        <xdr:cNvPr id="21" name="مجموعة 20"/>
        <xdr:cNvGrpSpPr/>
      </xdr:nvGrpSpPr>
      <xdr:grpSpPr>
        <a:xfrm>
          <a:off x="9823989021" y="78015822"/>
          <a:ext cx="3305945" cy="557822"/>
          <a:chOff x="11252203063" y="78445735"/>
          <a:chExt cx="3615265" cy="507111"/>
        </a:xfrm>
      </xdr:grpSpPr>
      <xdr:sp macro="" textlink="">
        <xdr:nvSpPr>
          <xdr:cNvPr id="198" name="TextBox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 txBox="1"/>
        </xdr:nvSpPr>
        <xdr:spPr>
          <a:xfrm>
            <a:off x="11252203063" y="78445735"/>
            <a:ext cx="3615265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en-US" sz="1800" b="0"/>
              <a:t> </a:t>
            </a:r>
            <a:r>
              <a:rPr lang="ar-SA" sz="1800" b="0"/>
              <a:t> التظلمات</a:t>
            </a:r>
            <a:endParaRPr lang="en-US" sz="1800" b="0"/>
          </a:p>
        </xdr:txBody>
      </xdr:sp>
      <xdr:sp macro="" textlink="">
        <xdr:nvSpPr>
          <xdr:cNvPr id="200" name="مستطيل 199"/>
          <xdr:cNvSpPr/>
        </xdr:nvSpPr>
        <xdr:spPr>
          <a:xfrm>
            <a:off x="11255385243" y="7856588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rightToLeft="1" tabSelected="1" view="pageBreakPreview" topLeftCell="B32" zoomScale="62" zoomScaleNormal="110" zoomScaleSheetLayoutView="50" workbookViewId="0">
      <selection activeCell="A115" sqref="A115:I116"/>
    </sheetView>
  </sheetViews>
  <sheetFormatPr defaultColWidth="9" defaultRowHeight="15"/>
  <cols>
    <col min="1" max="1" width="24.85546875" style="1" customWidth="1"/>
    <col min="2" max="2" width="70.28515625" style="19" customWidth="1"/>
    <col min="3" max="3" width="31.5703125" style="19" customWidth="1"/>
    <col min="4" max="4" width="24.7109375" style="19" customWidth="1"/>
    <col min="5" max="5" width="24" style="19" customWidth="1"/>
    <col min="6" max="6" width="24.28515625" style="1" customWidth="1"/>
    <col min="7" max="7" width="31.5703125" style="1" customWidth="1"/>
    <col min="8" max="8" width="21.28515625" style="1" customWidth="1"/>
    <col min="9" max="9" width="22.140625" style="1" customWidth="1"/>
    <col min="10" max="10" width="19.140625" style="1" hidden="1" customWidth="1"/>
    <col min="11" max="11" width="5.7109375" style="1" hidden="1" customWidth="1"/>
    <col min="12" max="12" width="7" style="1" customWidth="1"/>
    <col min="13" max="13" width="8.7109375" style="1" customWidth="1"/>
    <col min="14" max="14" width="69.7109375" style="1" customWidth="1"/>
    <col min="15" max="16384" width="9" style="1"/>
  </cols>
  <sheetData>
    <row r="1" spans="1:14" ht="80.099999999999994" customHeight="1" thickBot="1">
      <c r="A1" s="280" t="s">
        <v>144</v>
      </c>
      <c r="B1" s="281"/>
      <c r="C1" s="281"/>
      <c r="D1" s="281"/>
      <c r="E1" s="281"/>
      <c r="F1" s="281"/>
      <c r="G1" s="281"/>
      <c r="H1" s="281"/>
      <c r="I1" s="282"/>
      <c r="K1" s="2"/>
    </row>
    <row r="2" spans="1:14" ht="51" customHeight="1" thickBot="1">
      <c r="A2" s="148" t="s">
        <v>97</v>
      </c>
      <c r="B2" s="78" t="s">
        <v>99</v>
      </c>
      <c r="C2" s="38"/>
      <c r="D2" s="149" t="s">
        <v>38</v>
      </c>
      <c r="E2" s="230" t="s">
        <v>99</v>
      </c>
      <c r="F2" s="231"/>
      <c r="G2" s="232"/>
      <c r="H2" s="296"/>
      <c r="I2" s="297"/>
      <c r="K2" s="2"/>
    </row>
    <row r="3" spans="1:14" ht="51" customHeight="1" thickBot="1">
      <c r="A3" s="148" t="s">
        <v>37</v>
      </c>
      <c r="B3" s="63" t="s">
        <v>99</v>
      </c>
      <c r="C3" s="39"/>
      <c r="D3" s="150" t="s">
        <v>36</v>
      </c>
      <c r="E3" s="301" t="s">
        <v>99</v>
      </c>
      <c r="F3" s="302"/>
      <c r="G3" s="303"/>
      <c r="H3" s="296"/>
      <c r="I3" s="297"/>
      <c r="K3" s="2"/>
    </row>
    <row r="4" spans="1:14" ht="51" customHeight="1" thickBot="1">
      <c r="A4" s="53" t="s">
        <v>138</v>
      </c>
      <c r="B4" s="64" t="s">
        <v>99</v>
      </c>
      <c r="C4" s="47"/>
      <c r="D4" s="151" t="s">
        <v>35</v>
      </c>
      <c r="E4" s="298" t="s">
        <v>99</v>
      </c>
      <c r="F4" s="299"/>
      <c r="G4" s="300"/>
      <c r="H4" s="304"/>
      <c r="I4" s="305"/>
      <c r="K4" s="2"/>
    </row>
    <row r="5" spans="1:14" ht="53.45" customHeight="1" thickTop="1" thickBot="1">
      <c r="A5" s="289" t="s">
        <v>101</v>
      </c>
      <c r="B5" s="290"/>
      <c r="C5" s="290"/>
      <c r="D5" s="290"/>
      <c r="E5" s="290"/>
      <c r="F5" s="290"/>
      <c r="G5" s="290"/>
      <c r="H5" s="290"/>
      <c r="I5" s="291"/>
      <c r="K5" s="2">
        <v>0</v>
      </c>
    </row>
    <row r="6" spans="1:14" ht="91.35" customHeight="1" thickTop="1" thickBot="1">
      <c r="A6" s="158" t="s">
        <v>103</v>
      </c>
      <c r="B6" s="292" t="s">
        <v>102</v>
      </c>
      <c r="C6" s="293"/>
      <c r="D6" s="293"/>
      <c r="E6" s="293"/>
      <c r="F6" s="293"/>
      <c r="G6" s="147" t="s">
        <v>34</v>
      </c>
      <c r="H6" s="147" t="s">
        <v>33</v>
      </c>
      <c r="I6" s="147" t="s">
        <v>32</v>
      </c>
      <c r="J6" s="40"/>
      <c r="K6" s="40">
        <v>0.1</v>
      </c>
    </row>
    <row r="7" spans="1:14" ht="84.6" customHeight="1" thickBot="1">
      <c r="A7" s="156">
        <v>1</v>
      </c>
      <c r="B7" s="294" t="s">
        <v>143</v>
      </c>
      <c r="C7" s="294"/>
      <c r="D7" s="294"/>
      <c r="E7" s="294"/>
      <c r="F7" s="295"/>
      <c r="G7" s="159" t="s">
        <v>136</v>
      </c>
      <c r="H7" s="153">
        <v>0.1</v>
      </c>
      <c r="I7" s="154">
        <v>20</v>
      </c>
      <c r="J7" s="40"/>
      <c r="K7" s="40">
        <v>0.15</v>
      </c>
    </row>
    <row r="8" spans="1:14" ht="65.099999999999994" customHeight="1" thickBot="1">
      <c r="A8" s="146">
        <v>2</v>
      </c>
      <c r="B8" s="248" t="s">
        <v>107</v>
      </c>
      <c r="C8" s="248"/>
      <c r="D8" s="248"/>
      <c r="E8" s="248"/>
      <c r="F8" s="249"/>
      <c r="G8" s="69" t="s">
        <v>99</v>
      </c>
      <c r="H8" s="62"/>
      <c r="I8" s="59">
        <v>1</v>
      </c>
      <c r="J8" s="40"/>
      <c r="K8" s="40">
        <v>0.2</v>
      </c>
    </row>
    <row r="9" spans="1:14" ht="65.099999999999994" customHeight="1" thickBot="1">
      <c r="A9" s="156">
        <v>3</v>
      </c>
      <c r="B9" s="248" t="s">
        <v>108</v>
      </c>
      <c r="C9" s="248"/>
      <c r="D9" s="248"/>
      <c r="E9" s="248"/>
      <c r="F9" s="249"/>
      <c r="G9" s="68" t="s">
        <v>99</v>
      </c>
      <c r="H9" s="61"/>
      <c r="I9" s="59">
        <v>1</v>
      </c>
      <c r="J9" s="40"/>
      <c r="K9" s="40">
        <v>0.25</v>
      </c>
    </row>
    <row r="10" spans="1:14" ht="65.099999999999994" customHeight="1" thickBot="1">
      <c r="A10" s="146">
        <v>4</v>
      </c>
      <c r="B10" s="248" t="s">
        <v>109</v>
      </c>
      <c r="C10" s="248"/>
      <c r="D10" s="248"/>
      <c r="E10" s="248"/>
      <c r="F10" s="249"/>
      <c r="G10" s="69" t="s">
        <v>99</v>
      </c>
      <c r="H10" s="62"/>
      <c r="I10" s="59">
        <v>1</v>
      </c>
      <c r="J10" s="165"/>
      <c r="K10" s="165">
        <v>0.3</v>
      </c>
    </row>
    <row r="11" spans="1:14" ht="65.099999999999994" customHeight="1" thickBot="1">
      <c r="A11" s="157">
        <v>5</v>
      </c>
      <c r="B11" s="248" t="s">
        <v>110</v>
      </c>
      <c r="C11" s="248"/>
      <c r="D11" s="248"/>
      <c r="E11" s="248"/>
      <c r="F11" s="249"/>
      <c r="G11" s="68" t="s">
        <v>99</v>
      </c>
      <c r="H11" s="62"/>
      <c r="I11" s="59">
        <v>1</v>
      </c>
      <c r="J11" s="165"/>
      <c r="K11" s="165">
        <v>0.35</v>
      </c>
    </row>
    <row r="12" spans="1:14" ht="65.099999999999994" customHeight="1" thickBot="1">
      <c r="A12" s="146">
        <v>6</v>
      </c>
      <c r="B12" s="248" t="s">
        <v>137</v>
      </c>
      <c r="C12" s="248"/>
      <c r="D12" s="248"/>
      <c r="E12" s="248"/>
      <c r="F12" s="249"/>
      <c r="G12" s="69" t="s">
        <v>99</v>
      </c>
      <c r="H12" s="62"/>
      <c r="I12" s="59">
        <v>1</v>
      </c>
      <c r="J12" s="165"/>
      <c r="K12" s="165">
        <v>0.4</v>
      </c>
    </row>
    <row r="13" spans="1:14" ht="16.5" hidden="1" thickBot="1">
      <c r="A13" s="3">
        <v>5</v>
      </c>
      <c r="B13" s="205"/>
      <c r="C13" s="205"/>
      <c r="D13" s="205"/>
      <c r="E13" s="205"/>
      <c r="F13" s="206"/>
      <c r="G13" s="6"/>
      <c r="H13" s="5"/>
      <c r="I13" s="4"/>
      <c r="J13" s="165"/>
      <c r="K13" s="165"/>
    </row>
    <row r="14" spans="1:14" ht="16.5" hidden="1" thickBot="1">
      <c r="A14" s="7">
        <v>6</v>
      </c>
      <c r="B14" s="207"/>
      <c r="C14" s="205"/>
      <c r="D14" s="205"/>
      <c r="E14" s="205"/>
      <c r="F14" s="206"/>
      <c r="G14" s="8"/>
      <c r="H14" s="5"/>
      <c r="I14" s="4"/>
      <c r="J14" s="165"/>
      <c r="K14" s="165"/>
    </row>
    <row r="15" spans="1:14" ht="29.25" hidden="1" thickBot="1">
      <c r="A15" s="7">
        <v>7</v>
      </c>
      <c r="B15" s="205"/>
      <c r="C15" s="205"/>
      <c r="D15" s="205"/>
      <c r="E15" s="205"/>
      <c r="F15" s="206"/>
      <c r="G15" s="9"/>
      <c r="H15" s="5"/>
      <c r="I15" s="10"/>
      <c r="J15" s="165"/>
      <c r="K15" s="165"/>
      <c r="L15" s="306" t="s">
        <v>76</v>
      </c>
      <c r="M15" s="306"/>
      <c r="N15" s="306"/>
    </row>
    <row r="16" spans="1:14" ht="44.1" customHeight="1" thickBot="1">
      <c r="A16" s="250" t="s">
        <v>104</v>
      </c>
      <c r="B16" s="251"/>
      <c r="C16" s="251"/>
      <c r="D16" s="251"/>
      <c r="E16" s="251"/>
      <c r="F16" s="251"/>
      <c r="G16" s="252"/>
      <c r="H16" s="93">
        <f>SUM(H7:H15)</f>
        <v>0.1</v>
      </c>
      <c r="I16" s="145"/>
      <c r="J16" s="165"/>
      <c r="K16" s="165">
        <v>0.45</v>
      </c>
      <c r="L16" s="33"/>
      <c r="M16" s="33"/>
      <c r="N16" s="33"/>
    </row>
    <row r="17" spans="1:14" ht="49.35" customHeight="1" thickTop="1" thickBot="1">
      <c r="A17" s="214" t="s">
        <v>105</v>
      </c>
      <c r="B17" s="215"/>
      <c r="C17" s="215"/>
      <c r="D17" s="215"/>
      <c r="E17" s="215"/>
      <c r="F17" s="215"/>
      <c r="G17" s="215"/>
      <c r="H17" s="215"/>
      <c r="I17" s="216"/>
      <c r="J17" s="165"/>
      <c r="K17" s="165">
        <v>0.5</v>
      </c>
      <c r="L17" s="323" t="s">
        <v>75</v>
      </c>
      <c r="M17" s="324"/>
      <c r="N17" s="325"/>
    </row>
    <row r="18" spans="1:14" ht="126.6" customHeight="1" thickTop="1" thickBot="1">
      <c r="A18" s="141" t="s">
        <v>103</v>
      </c>
      <c r="B18" s="142" t="s">
        <v>106</v>
      </c>
      <c r="C18" s="143" t="s">
        <v>29</v>
      </c>
      <c r="D18" s="286" t="s">
        <v>74</v>
      </c>
      <c r="E18" s="287"/>
      <c r="F18" s="287"/>
      <c r="G18" s="287"/>
      <c r="H18" s="288"/>
      <c r="I18" s="144" t="s">
        <v>73</v>
      </c>
      <c r="J18" s="165"/>
      <c r="K18" s="165">
        <v>0</v>
      </c>
      <c r="L18" s="11" t="s">
        <v>82</v>
      </c>
      <c r="M18" s="12" t="s">
        <v>83</v>
      </c>
      <c r="N18" s="11" t="s">
        <v>72</v>
      </c>
    </row>
    <row r="19" spans="1:14" ht="48.6" customHeight="1" thickBot="1">
      <c r="A19" s="245">
        <v>1</v>
      </c>
      <c r="B19" s="193" t="s">
        <v>27</v>
      </c>
      <c r="C19" s="196"/>
      <c r="D19" s="220" t="s">
        <v>71</v>
      </c>
      <c r="E19" s="221"/>
      <c r="F19" s="221"/>
      <c r="G19" s="221"/>
      <c r="H19" s="222"/>
      <c r="I19" s="90"/>
      <c r="J19" s="165"/>
      <c r="K19" s="165">
        <v>0.1</v>
      </c>
      <c r="L19" s="13">
        <v>5</v>
      </c>
      <c r="M19" s="14" t="s">
        <v>70</v>
      </c>
      <c r="N19" s="15" t="s">
        <v>69</v>
      </c>
    </row>
    <row r="20" spans="1:14" ht="42.6" customHeight="1" thickBot="1">
      <c r="A20" s="246"/>
      <c r="B20" s="194"/>
      <c r="C20" s="197"/>
      <c r="D20" s="223" t="s">
        <v>68</v>
      </c>
      <c r="E20" s="224"/>
      <c r="F20" s="224"/>
      <c r="G20" s="224"/>
      <c r="H20" s="225"/>
      <c r="I20" s="91"/>
      <c r="J20" s="165"/>
      <c r="K20" s="165">
        <v>0.15</v>
      </c>
      <c r="L20" s="16"/>
      <c r="M20" s="17"/>
      <c r="N20" s="15" t="s">
        <v>67</v>
      </c>
    </row>
    <row r="21" spans="1:14" ht="69" customHeight="1" thickBot="1">
      <c r="A21" s="246"/>
      <c r="B21" s="194"/>
      <c r="C21" s="197"/>
      <c r="D21" s="229" t="s">
        <v>142</v>
      </c>
      <c r="E21" s="224"/>
      <c r="F21" s="224"/>
      <c r="G21" s="224"/>
      <c r="H21" s="225"/>
      <c r="I21" s="86"/>
      <c r="J21" s="165"/>
      <c r="K21" s="165"/>
      <c r="L21" s="163"/>
      <c r="M21" s="164"/>
      <c r="N21" s="15"/>
    </row>
    <row r="22" spans="1:14" ht="45" customHeight="1" thickBot="1">
      <c r="A22" s="247"/>
      <c r="B22" s="195"/>
      <c r="C22" s="198"/>
      <c r="D22" s="217" t="s">
        <v>66</v>
      </c>
      <c r="E22" s="218"/>
      <c r="F22" s="218"/>
      <c r="G22" s="218"/>
      <c r="H22" s="219"/>
      <c r="I22" s="84"/>
      <c r="J22" s="165"/>
      <c r="K22" s="165">
        <v>0.2</v>
      </c>
      <c r="L22" s="13">
        <v>4</v>
      </c>
      <c r="M22" s="14" t="s">
        <v>65</v>
      </c>
      <c r="N22" s="15" t="s">
        <v>64</v>
      </c>
    </row>
    <row r="23" spans="1:14" ht="45.6" customHeight="1" thickBot="1">
      <c r="A23" s="245">
        <v>2</v>
      </c>
      <c r="B23" s="193" t="s">
        <v>26</v>
      </c>
      <c r="C23" s="196"/>
      <c r="D23" s="220" t="s">
        <v>63</v>
      </c>
      <c r="E23" s="221"/>
      <c r="F23" s="221"/>
      <c r="G23" s="221"/>
      <c r="H23" s="222"/>
      <c r="I23" s="90"/>
      <c r="J23" s="165"/>
      <c r="K23" s="165"/>
      <c r="L23" s="16"/>
      <c r="M23" s="17"/>
      <c r="N23" s="15" t="s">
        <v>62</v>
      </c>
    </row>
    <row r="24" spans="1:14" ht="92.1" customHeight="1" thickBot="1">
      <c r="A24" s="246"/>
      <c r="B24" s="194"/>
      <c r="C24" s="197"/>
      <c r="D24" s="223" t="s">
        <v>61</v>
      </c>
      <c r="E24" s="224"/>
      <c r="F24" s="224"/>
      <c r="G24" s="224"/>
      <c r="H24" s="225"/>
      <c r="I24" s="82"/>
      <c r="J24" s="165"/>
      <c r="K24" s="165"/>
      <c r="L24" s="13">
        <v>3</v>
      </c>
      <c r="M24" s="14" t="s">
        <v>60</v>
      </c>
      <c r="N24" s="15" t="s">
        <v>59</v>
      </c>
    </row>
    <row r="25" spans="1:14" ht="75" customHeight="1" thickBot="1">
      <c r="A25" s="247"/>
      <c r="B25" s="195"/>
      <c r="C25" s="198"/>
      <c r="D25" s="217" t="s">
        <v>58</v>
      </c>
      <c r="E25" s="218"/>
      <c r="F25" s="218"/>
      <c r="G25" s="218"/>
      <c r="H25" s="219"/>
      <c r="I25" s="88"/>
      <c r="J25" s="165"/>
      <c r="K25" s="165"/>
      <c r="L25" s="16"/>
      <c r="M25" s="17"/>
      <c r="N25" s="15" t="s">
        <v>57</v>
      </c>
    </row>
    <row r="26" spans="1:14" ht="50.1" customHeight="1" thickBot="1">
      <c r="A26" s="245">
        <v>3</v>
      </c>
      <c r="B26" s="193" t="s">
        <v>22</v>
      </c>
      <c r="C26" s="196"/>
      <c r="D26" s="220" t="s">
        <v>56</v>
      </c>
      <c r="E26" s="221"/>
      <c r="F26" s="221"/>
      <c r="G26" s="221"/>
      <c r="H26" s="222"/>
      <c r="I26" s="90"/>
      <c r="J26" s="165"/>
      <c r="K26" s="165"/>
      <c r="L26" s="13">
        <v>2</v>
      </c>
      <c r="M26" s="14" t="s">
        <v>55</v>
      </c>
      <c r="N26" s="15" t="s">
        <v>54</v>
      </c>
    </row>
    <row r="27" spans="1:14" ht="47.1" customHeight="1" thickBot="1">
      <c r="A27" s="246"/>
      <c r="B27" s="194"/>
      <c r="C27" s="197"/>
      <c r="D27" s="223" t="s">
        <v>53</v>
      </c>
      <c r="E27" s="224"/>
      <c r="F27" s="224"/>
      <c r="G27" s="224"/>
      <c r="H27" s="225"/>
      <c r="I27" s="91"/>
      <c r="J27" s="165"/>
      <c r="K27" s="165"/>
      <c r="L27" s="16"/>
      <c r="M27" s="17"/>
      <c r="N27" s="15" t="s">
        <v>52</v>
      </c>
    </row>
    <row r="28" spans="1:14" ht="35.1" customHeight="1" thickBot="1">
      <c r="A28" s="247"/>
      <c r="B28" s="195"/>
      <c r="C28" s="198"/>
      <c r="D28" s="283" t="s">
        <v>51</v>
      </c>
      <c r="E28" s="284"/>
      <c r="F28" s="284"/>
      <c r="G28" s="284"/>
      <c r="H28" s="285"/>
      <c r="I28" s="88"/>
      <c r="J28" s="165"/>
      <c r="K28" s="165"/>
      <c r="L28" s="13">
        <v>1</v>
      </c>
      <c r="M28" s="14" t="s">
        <v>50</v>
      </c>
      <c r="N28" s="15" t="s">
        <v>49</v>
      </c>
    </row>
    <row r="29" spans="1:14" ht="72" customHeight="1" thickBot="1">
      <c r="A29" s="245">
        <v>4</v>
      </c>
      <c r="B29" s="193" t="s">
        <v>18</v>
      </c>
      <c r="C29" s="196"/>
      <c r="D29" s="220" t="s">
        <v>48</v>
      </c>
      <c r="E29" s="221"/>
      <c r="F29" s="221"/>
      <c r="G29" s="221"/>
      <c r="H29" s="222"/>
      <c r="I29" s="90"/>
      <c r="J29" s="165"/>
      <c r="K29" s="165"/>
      <c r="L29" s="16"/>
      <c r="M29" s="17"/>
      <c r="N29" s="15" t="s">
        <v>47</v>
      </c>
    </row>
    <row r="30" spans="1:14" ht="69" customHeight="1">
      <c r="A30" s="246"/>
      <c r="B30" s="194"/>
      <c r="C30" s="197"/>
      <c r="D30" s="223" t="s">
        <v>128</v>
      </c>
      <c r="E30" s="224"/>
      <c r="F30" s="224"/>
      <c r="G30" s="224"/>
      <c r="H30" s="225"/>
      <c r="I30" s="91"/>
      <c r="J30" s="165"/>
      <c r="K30" s="165"/>
    </row>
    <row r="31" spans="1:14" ht="73.349999999999994" customHeight="1" thickBot="1">
      <c r="A31" s="247"/>
      <c r="B31" s="195"/>
      <c r="C31" s="198"/>
      <c r="D31" s="217" t="s">
        <v>46</v>
      </c>
      <c r="E31" s="218"/>
      <c r="F31" s="218"/>
      <c r="G31" s="218"/>
      <c r="H31" s="219"/>
      <c r="I31" s="88"/>
      <c r="J31" s="165"/>
      <c r="K31" s="165"/>
    </row>
    <row r="32" spans="1:14" ht="39.6" customHeight="1">
      <c r="A32" s="245">
        <v>5</v>
      </c>
      <c r="B32" s="199" t="s">
        <v>133</v>
      </c>
      <c r="C32" s="196"/>
      <c r="D32" s="226" t="s">
        <v>45</v>
      </c>
      <c r="E32" s="227"/>
      <c r="F32" s="227"/>
      <c r="G32" s="227"/>
      <c r="H32" s="228"/>
      <c r="I32" s="90"/>
      <c r="J32" s="165"/>
      <c r="K32" s="165"/>
    </row>
    <row r="33" spans="1:11" ht="45" customHeight="1" thickBot="1">
      <c r="A33" s="247"/>
      <c r="B33" s="200"/>
      <c r="C33" s="198"/>
      <c r="D33" s="217" t="s">
        <v>44</v>
      </c>
      <c r="E33" s="218"/>
      <c r="F33" s="218"/>
      <c r="G33" s="218"/>
      <c r="H33" s="219"/>
      <c r="I33" s="92"/>
      <c r="J33" s="165"/>
      <c r="K33" s="165"/>
    </row>
    <row r="34" spans="1:11" ht="30.6" customHeight="1">
      <c r="A34" s="245">
        <v>6</v>
      </c>
      <c r="B34" s="193" t="s">
        <v>43</v>
      </c>
      <c r="C34" s="196"/>
      <c r="D34" s="226" t="s">
        <v>42</v>
      </c>
      <c r="E34" s="227"/>
      <c r="F34" s="227"/>
      <c r="G34" s="227"/>
      <c r="H34" s="228"/>
      <c r="I34" s="90"/>
      <c r="J34" s="165"/>
      <c r="K34" s="165"/>
    </row>
    <row r="35" spans="1:11" ht="45.6" customHeight="1">
      <c r="A35" s="246"/>
      <c r="B35" s="194"/>
      <c r="C35" s="197"/>
      <c r="D35" s="223" t="s">
        <v>41</v>
      </c>
      <c r="E35" s="224"/>
      <c r="F35" s="224"/>
      <c r="G35" s="224"/>
      <c r="H35" s="225"/>
      <c r="I35" s="91"/>
      <c r="J35" s="165"/>
      <c r="K35" s="165"/>
    </row>
    <row r="36" spans="1:11" ht="45.6" customHeight="1">
      <c r="A36" s="246"/>
      <c r="B36" s="194"/>
      <c r="C36" s="197"/>
      <c r="D36" s="223" t="s">
        <v>40</v>
      </c>
      <c r="E36" s="224"/>
      <c r="F36" s="224"/>
      <c r="G36" s="224"/>
      <c r="H36" s="225"/>
      <c r="I36" s="91"/>
      <c r="J36" s="165"/>
      <c r="K36" s="165"/>
    </row>
    <row r="37" spans="1:11" ht="43.35" customHeight="1" thickBot="1">
      <c r="A37" s="247"/>
      <c r="B37" s="195"/>
      <c r="C37" s="198"/>
      <c r="D37" s="274" t="s">
        <v>39</v>
      </c>
      <c r="E37" s="275"/>
      <c r="F37" s="275"/>
      <c r="G37" s="275"/>
      <c r="H37" s="276"/>
      <c r="I37" s="86"/>
      <c r="J37" s="165"/>
      <c r="K37" s="165"/>
    </row>
    <row r="38" spans="1:11" ht="53.45" customHeight="1" thickBot="1">
      <c r="A38" s="268" t="s">
        <v>100</v>
      </c>
      <c r="B38" s="269"/>
      <c r="C38" s="60">
        <f>SUM(C19:C37)</f>
        <v>0</v>
      </c>
      <c r="D38" s="236"/>
      <c r="E38" s="237"/>
      <c r="F38" s="237"/>
      <c r="G38" s="237"/>
      <c r="H38" s="237"/>
      <c r="I38" s="238"/>
      <c r="J38" s="165"/>
      <c r="K38" s="165"/>
    </row>
    <row r="39" spans="1:11" ht="66.599999999999994" customHeight="1" thickBot="1">
      <c r="A39" s="79" t="s">
        <v>95</v>
      </c>
      <c r="B39" s="161">
        <v>45291</v>
      </c>
      <c r="C39" s="321">
        <v>45291</v>
      </c>
      <c r="D39" s="322"/>
      <c r="E39" s="208" t="s">
        <v>1</v>
      </c>
      <c r="F39" s="209"/>
      <c r="G39" s="209"/>
      <c r="H39" s="209"/>
      <c r="I39" s="210"/>
      <c r="J39" s="165"/>
      <c r="K39" s="165"/>
    </row>
    <row r="40" spans="1:11" ht="84" customHeight="1" thickBot="1">
      <c r="A40" s="233" t="s">
        <v>0</v>
      </c>
      <c r="B40" s="235"/>
      <c r="C40" s="233" t="s">
        <v>81</v>
      </c>
      <c r="D40" s="234"/>
      <c r="E40" s="211" t="s">
        <v>139</v>
      </c>
      <c r="F40" s="212"/>
      <c r="G40" s="212"/>
      <c r="H40" s="212"/>
      <c r="I40" s="213"/>
      <c r="J40" s="165"/>
      <c r="K40" s="165"/>
    </row>
    <row r="41" spans="1:11" ht="80.099999999999994" customHeight="1" thickBot="1">
      <c r="A41" s="265" t="s">
        <v>145</v>
      </c>
      <c r="B41" s="266"/>
      <c r="C41" s="266"/>
      <c r="D41" s="266"/>
      <c r="E41" s="266"/>
      <c r="F41" s="266"/>
      <c r="G41" s="266"/>
      <c r="H41" s="266"/>
      <c r="I41" s="267"/>
      <c r="J41" s="165"/>
      <c r="K41" s="165"/>
    </row>
    <row r="42" spans="1:11" ht="50.1" customHeight="1" thickBot="1">
      <c r="A42" s="49" t="str">
        <f>A2</f>
        <v>اسم الموظف:</v>
      </c>
      <c r="B42" s="103" t="str">
        <f>B2</f>
        <v xml:space="preserve"> </v>
      </c>
      <c r="C42" s="41"/>
      <c r="D42" s="52" t="str">
        <f t="shared" ref="D42:E44" si="0">D2</f>
        <v>الوكالة / الادارة العامة:</v>
      </c>
      <c r="E42" s="243" t="str">
        <f t="shared" si="0"/>
        <v xml:space="preserve"> </v>
      </c>
      <c r="F42" s="243"/>
      <c r="G42" s="243"/>
      <c r="H42" s="239"/>
      <c r="I42" s="240"/>
      <c r="J42" s="165"/>
      <c r="K42" s="165"/>
    </row>
    <row r="43" spans="1:11" ht="50.1" customHeight="1" thickBot="1">
      <c r="A43" s="49" t="s">
        <v>98</v>
      </c>
      <c r="B43" s="104" t="str">
        <f>B3</f>
        <v xml:space="preserve"> </v>
      </c>
      <c r="C43" s="41"/>
      <c r="D43" s="50" t="str">
        <f t="shared" si="0"/>
        <v>الإدارة /القسم:</v>
      </c>
      <c r="E43" s="244" t="str">
        <f t="shared" si="0"/>
        <v xml:space="preserve"> </v>
      </c>
      <c r="F43" s="244"/>
      <c r="G43" s="244"/>
      <c r="H43" s="239"/>
      <c r="I43" s="240"/>
      <c r="J43" s="165"/>
      <c r="K43" s="165"/>
    </row>
    <row r="44" spans="1:11" ht="50.1" customHeight="1" thickBot="1">
      <c r="A44" s="53" t="str">
        <f>A4</f>
        <v>السجل المدني/رقم الموظف:</v>
      </c>
      <c r="B44" s="105" t="str">
        <f>B4</f>
        <v xml:space="preserve"> </v>
      </c>
      <c r="C44" s="48"/>
      <c r="D44" s="51" t="str">
        <f t="shared" si="0"/>
        <v xml:space="preserve">المدير (المقيم): </v>
      </c>
      <c r="E44" s="270" t="str">
        <f t="shared" si="0"/>
        <v xml:space="preserve"> </v>
      </c>
      <c r="F44" s="270"/>
      <c r="G44" s="270"/>
      <c r="H44" s="241"/>
      <c r="I44" s="242"/>
      <c r="J44" s="165"/>
      <c r="K44" s="165"/>
    </row>
    <row r="45" spans="1:11" ht="38.1" customHeight="1" thickTop="1" thickBot="1">
      <c r="A45" s="259" t="s">
        <v>112</v>
      </c>
      <c r="B45" s="260"/>
      <c r="C45" s="260"/>
      <c r="D45" s="260"/>
      <c r="E45" s="260"/>
      <c r="F45" s="260"/>
      <c r="G45" s="260"/>
      <c r="H45" s="260"/>
      <c r="I45" s="261"/>
      <c r="J45" s="165"/>
      <c r="K45" s="165"/>
    </row>
    <row r="46" spans="1:11" ht="87.6" customHeight="1" thickTop="1" thickBot="1">
      <c r="A46" s="106" t="s">
        <v>103</v>
      </c>
      <c r="B46" s="107" t="s">
        <v>111</v>
      </c>
      <c r="C46" s="108" t="s">
        <v>34</v>
      </c>
      <c r="D46" s="109" t="s">
        <v>33</v>
      </c>
      <c r="E46" s="110" t="s">
        <v>32</v>
      </c>
      <c r="F46" s="111" t="s">
        <v>31</v>
      </c>
      <c r="G46" s="112" t="s">
        <v>30</v>
      </c>
      <c r="H46" s="113"/>
      <c r="I46" s="114" t="s">
        <v>28</v>
      </c>
      <c r="J46" s="165"/>
      <c r="K46" s="165">
        <v>0.5</v>
      </c>
    </row>
    <row r="47" spans="1:11" ht="155.44999999999999" customHeight="1" thickBot="1">
      <c r="A47" s="115">
        <v>1</v>
      </c>
      <c r="B47" s="152" t="str">
        <f t="shared" ref="B47:B52" si="1">B7</f>
        <v>حضور دورات تدريبية في مجال تخصصه أوعمله خلال دورة الاداء</v>
      </c>
      <c r="C47" s="160" t="str">
        <f t="shared" ref="C47:E52" si="2">G7</f>
        <v xml:space="preserve"> ساعة تدريبية</v>
      </c>
      <c r="D47" s="65">
        <f t="shared" si="2"/>
        <v>0.1</v>
      </c>
      <c r="E47" s="66">
        <f t="shared" si="2"/>
        <v>20</v>
      </c>
      <c r="F47" s="70">
        <v>0</v>
      </c>
      <c r="G47" s="66">
        <f t="shared" ref="G47:G52" si="3">F47-E47</f>
        <v>-20</v>
      </c>
      <c r="H47" s="71">
        <f t="shared" ref="H47:H52" si="4">IF(NOT(ISBLANK(E47)),IF(F47/E47&gt;1,5,IF(F47/E47&gt;=0.9,4,IF(F47/E47&gt;=0.8,3,IF(F47/E47&gt;=0.6,2,1)))),"")</f>
        <v>1</v>
      </c>
      <c r="I47" s="45">
        <f t="shared" ref="I47:I55" si="5">IF(NOT(ISBLANK(D47)), H47*D47,"")</f>
        <v>0.1</v>
      </c>
      <c r="J47" s="165"/>
      <c r="K47" s="165">
        <v>1</v>
      </c>
    </row>
    <row r="48" spans="1:11" ht="91.35" customHeight="1" thickBot="1">
      <c r="A48" s="115">
        <v>2</v>
      </c>
      <c r="B48" s="58" t="str">
        <f t="shared" si="1"/>
        <v>الهدف 2 Goal</v>
      </c>
      <c r="C48" s="67" t="str">
        <f t="shared" si="2"/>
        <v xml:space="preserve"> </v>
      </c>
      <c r="D48" s="65">
        <f t="shared" si="2"/>
        <v>0</v>
      </c>
      <c r="E48" s="66">
        <f t="shared" si="2"/>
        <v>1</v>
      </c>
      <c r="F48" s="70">
        <v>0</v>
      </c>
      <c r="G48" s="66">
        <f t="shared" si="3"/>
        <v>-1</v>
      </c>
      <c r="H48" s="71">
        <f t="shared" si="4"/>
        <v>1</v>
      </c>
      <c r="I48" s="45">
        <f t="shared" si="5"/>
        <v>0</v>
      </c>
      <c r="J48" s="165">
        <v>1</v>
      </c>
      <c r="K48" s="165">
        <v>1.5</v>
      </c>
    </row>
    <row r="49" spans="1:11" ht="91.35" customHeight="1" thickBot="1">
      <c r="A49" s="115">
        <v>3</v>
      </c>
      <c r="B49" s="57" t="str">
        <f t="shared" si="1"/>
        <v>الهدف 3 Goal</v>
      </c>
      <c r="C49" s="67" t="str">
        <f t="shared" si="2"/>
        <v xml:space="preserve"> </v>
      </c>
      <c r="D49" s="65">
        <f t="shared" si="2"/>
        <v>0</v>
      </c>
      <c r="E49" s="66">
        <f t="shared" si="2"/>
        <v>1</v>
      </c>
      <c r="F49" s="70">
        <v>0</v>
      </c>
      <c r="G49" s="66">
        <f>F49-E49</f>
        <v>-1</v>
      </c>
      <c r="H49" s="71">
        <f t="shared" si="4"/>
        <v>1</v>
      </c>
      <c r="I49" s="45">
        <f>IF(NOT(ISBLANK(D49)), H49*D49,"")</f>
        <v>0</v>
      </c>
      <c r="J49" s="165"/>
      <c r="K49" s="165">
        <v>2</v>
      </c>
    </row>
    <row r="50" spans="1:11" ht="91.35" customHeight="1" thickBot="1">
      <c r="A50" s="115">
        <v>4</v>
      </c>
      <c r="B50" s="58" t="str">
        <f t="shared" si="1"/>
        <v>الهدف 4 Goal</v>
      </c>
      <c r="C50" s="67" t="str">
        <f t="shared" si="2"/>
        <v xml:space="preserve"> </v>
      </c>
      <c r="D50" s="65">
        <f t="shared" si="2"/>
        <v>0</v>
      </c>
      <c r="E50" s="66">
        <f t="shared" si="2"/>
        <v>1</v>
      </c>
      <c r="F50" s="70">
        <v>0</v>
      </c>
      <c r="G50" s="66">
        <f>F50-E50</f>
        <v>-1</v>
      </c>
      <c r="H50" s="71">
        <f t="shared" si="4"/>
        <v>1</v>
      </c>
      <c r="I50" s="45">
        <f>IF(NOT(ISBLANK(D50)), H50*D50,"")</f>
        <v>0</v>
      </c>
      <c r="J50" s="165">
        <v>1</v>
      </c>
      <c r="K50" s="165">
        <v>2.5</v>
      </c>
    </row>
    <row r="51" spans="1:11" ht="91.35" customHeight="1" thickBot="1">
      <c r="A51" s="115">
        <v>5</v>
      </c>
      <c r="B51" s="57" t="str">
        <f t="shared" si="1"/>
        <v>الهدف 5 Goal</v>
      </c>
      <c r="C51" s="67" t="str">
        <f t="shared" si="2"/>
        <v xml:space="preserve"> </v>
      </c>
      <c r="D51" s="65">
        <f t="shared" si="2"/>
        <v>0</v>
      </c>
      <c r="E51" s="66">
        <f t="shared" si="2"/>
        <v>1</v>
      </c>
      <c r="F51" s="70">
        <v>0</v>
      </c>
      <c r="G51" s="66">
        <f t="shared" si="3"/>
        <v>-1</v>
      </c>
      <c r="H51" s="71">
        <f t="shared" si="4"/>
        <v>1</v>
      </c>
      <c r="I51" s="45">
        <f t="shared" si="5"/>
        <v>0</v>
      </c>
      <c r="J51" s="165">
        <v>2</v>
      </c>
      <c r="K51" s="165">
        <v>3</v>
      </c>
    </row>
    <row r="52" spans="1:11" ht="99.6" customHeight="1" thickBot="1">
      <c r="A52" s="115">
        <v>6</v>
      </c>
      <c r="B52" s="58" t="str">
        <f t="shared" si="1"/>
        <v>الهدف 6 Goal</v>
      </c>
      <c r="C52" s="67" t="str">
        <f t="shared" si="2"/>
        <v xml:space="preserve"> </v>
      </c>
      <c r="D52" s="65">
        <f t="shared" si="2"/>
        <v>0</v>
      </c>
      <c r="E52" s="66">
        <f t="shared" si="2"/>
        <v>1</v>
      </c>
      <c r="F52" s="70">
        <v>0</v>
      </c>
      <c r="G52" s="66">
        <f t="shared" si="3"/>
        <v>-1</v>
      </c>
      <c r="H52" s="71">
        <f t="shared" si="4"/>
        <v>1</v>
      </c>
      <c r="I52" s="46">
        <f t="shared" si="5"/>
        <v>0</v>
      </c>
      <c r="J52" s="165">
        <v>3</v>
      </c>
      <c r="K52" s="165">
        <v>3.5</v>
      </c>
    </row>
    <row r="53" spans="1:11" ht="15.6" hidden="1" customHeight="1" thickBot="1">
      <c r="A53" s="116">
        <v>5</v>
      </c>
      <c r="B53" s="20"/>
      <c r="C53" s="35">
        <f>G13</f>
        <v>0</v>
      </c>
      <c r="D53" s="22"/>
      <c r="E53" s="21"/>
      <c r="F53" s="23"/>
      <c r="G53" s="21"/>
      <c r="H53" s="24"/>
      <c r="I53" s="37" t="str">
        <f t="shared" si="5"/>
        <v/>
      </c>
      <c r="J53" s="165">
        <v>4</v>
      </c>
      <c r="K53" s="165">
        <v>4</v>
      </c>
    </row>
    <row r="54" spans="1:11" ht="13.5" hidden="1" customHeight="1" thickBot="1">
      <c r="A54" s="116">
        <v>6</v>
      </c>
      <c r="B54" s="20"/>
      <c r="C54" s="21"/>
      <c r="D54" s="22"/>
      <c r="E54" s="21"/>
      <c r="F54" s="23"/>
      <c r="G54" s="21"/>
      <c r="H54" s="24"/>
      <c r="I54" s="37" t="str">
        <f t="shared" si="5"/>
        <v/>
      </c>
      <c r="J54" s="165">
        <v>5</v>
      </c>
      <c r="K54" s="165">
        <v>4.5</v>
      </c>
    </row>
    <row r="55" spans="1:11" ht="14.25" hidden="1" customHeight="1" thickBot="1">
      <c r="A55" s="116">
        <v>7</v>
      </c>
      <c r="B55" s="36">
        <f>B15</f>
        <v>0</v>
      </c>
      <c r="C55" s="35">
        <f>G15</f>
        <v>0</v>
      </c>
      <c r="D55" s="34">
        <f>H15</f>
        <v>0</v>
      </c>
      <c r="E55" s="35">
        <f>I15</f>
        <v>0</v>
      </c>
      <c r="F55" s="23"/>
      <c r="G55" s="35">
        <f>F55-E55</f>
        <v>0</v>
      </c>
      <c r="H55" s="24"/>
      <c r="I55" s="37">
        <f t="shared" si="5"/>
        <v>0</v>
      </c>
      <c r="J55" s="165">
        <v>6</v>
      </c>
      <c r="K55" s="165">
        <v>5</v>
      </c>
    </row>
    <row r="56" spans="1:11" ht="43.35" customHeight="1" thickBot="1">
      <c r="A56" s="117"/>
      <c r="B56" s="201" t="s">
        <v>113</v>
      </c>
      <c r="C56" s="202"/>
      <c r="D56" s="72">
        <f>SUM(D47:D55)</f>
        <v>0.1</v>
      </c>
      <c r="E56" s="203" t="s">
        <v>114</v>
      </c>
      <c r="F56" s="204"/>
      <c r="G56" s="204"/>
      <c r="H56" s="271" t="str">
        <f>IF(D56=100%,SUM(I47:I55),"")</f>
        <v/>
      </c>
      <c r="I56" s="272"/>
      <c r="J56" s="165"/>
      <c r="K56" s="165"/>
    </row>
    <row r="57" spans="1:11" ht="44.1" customHeight="1" thickTop="1" thickBot="1">
      <c r="A57" s="259" t="s">
        <v>115</v>
      </c>
      <c r="B57" s="260"/>
      <c r="C57" s="260"/>
      <c r="D57" s="260"/>
      <c r="E57" s="260"/>
      <c r="F57" s="260"/>
      <c r="G57" s="260"/>
      <c r="H57" s="260"/>
      <c r="I57" s="261"/>
      <c r="J57" s="165"/>
      <c r="K57" s="165"/>
    </row>
    <row r="58" spans="1:11" ht="136.35" customHeight="1" thickTop="1" thickBot="1">
      <c r="A58" s="157" t="s">
        <v>103</v>
      </c>
      <c r="B58" s="118" t="s">
        <v>116</v>
      </c>
      <c r="C58" s="119" t="s">
        <v>29</v>
      </c>
      <c r="D58" s="262" t="s">
        <v>74</v>
      </c>
      <c r="E58" s="263"/>
      <c r="F58" s="263"/>
      <c r="G58" s="264"/>
      <c r="H58" s="120" t="s">
        <v>117</v>
      </c>
      <c r="I58" s="121" t="s">
        <v>129</v>
      </c>
      <c r="J58" s="165"/>
      <c r="K58" s="165"/>
    </row>
    <row r="59" spans="1:11" ht="44.1" customHeight="1">
      <c r="A59" s="310">
        <v>1</v>
      </c>
      <c r="B59" s="169" t="s">
        <v>27</v>
      </c>
      <c r="C59" s="172">
        <f>C19</f>
        <v>0</v>
      </c>
      <c r="D59" s="184" t="s">
        <v>77</v>
      </c>
      <c r="E59" s="185"/>
      <c r="F59" s="185"/>
      <c r="G59" s="186"/>
      <c r="H59" s="80"/>
      <c r="I59" s="81" t="str">
        <f t="shared" ref="I59:I77" si="6">IF(NOT(ISBLANK(I19)),IF(H59/I19&gt;1,5,IF(H59/I19&gt;=0.9,4,IF(H59/I19&gt;=0.8,3,IF(H59/I19&gt;=0.6,2,1)))),"")</f>
        <v/>
      </c>
      <c r="J59" s="273" t="e">
        <f>C59*(I59+I60+I61+I62)/4</f>
        <v>#VALUE!</v>
      </c>
      <c r="K59" s="165"/>
    </row>
    <row r="60" spans="1:11" ht="40.35" customHeight="1">
      <c r="A60" s="311"/>
      <c r="B60" s="170"/>
      <c r="C60" s="173"/>
      <c r="D60" s="190" t="s">
        <v>79</v>
      </c>
      <c r="E60" s="191"/>
      <c r="F60" s="191"/>
      <c r="G60" s="192"/>
      <c r="H60" s="82"/>
      <c r="I60" s="83" t="str">
        <f t="shared" si="6"/>
        <v/>
      </c>
      <c r="J60" s="273"/>
      <c r="K60" s="165"/>
    </row>
    <row r="61" spans="1:11" ht="80.25" customHeight="1">
      <c r="A61" s="311"/>
      <c r="B61" s="170"/>
      <c r="C61" s="173"/>
      <c r="D61" s="277" t="s">
        <v>142</v>
      </c>
      <c r="E61" s="278"/>
      <c r="F61" s="278"/>
      <c r="G61" s="279"/>
      <c r="H61" s="89"/>
      <c r="I61" s="83" t="str">
        <f t="shared" si="6"/>
        <v/>
      </c>
      <c r="J61" s="273"/>
      <c r="K61" s="165"/>
    </row>
    <row r="62" spans="1:11" ht="45" customHeight="1" thickBot="1">
      <c r="A62" s="312"/>
      <c r="B62" s="171"/>
      <c r="C62" s="174"/>
      <c r="D62" s="187" t="s">
        <v>78</v>
      </c>
      <c r="E62" s="188"/>
      <c r="F62" s="188"/>
      <c r="G62" s="189"/>
      <c r="H62" s="84"/>
      <c r="I62" s="85" t="str">
        <f t="shared" si="6"/>
        <v/>
      </c>
      <c r="J62" s="273"/>
      <c r="K62" s="165"/>
    </row>
    <row r="63" spans="1:11" ht="65.099999999999994" customHeight="1">
      <c r="A63" s="311">
        <v>2</v>
      </c>
      <c r="B63" s="170" t="s">
        <v>26</v>
      </c>
      <c r="C63" s="172">
        <f>C23</f>
        <v>0</v>
      </c>
      <c r="D63" s="253" t="s">
        <v>25</v>
      </c>
      <c r="E63" s="254"/>
      <c r="F63" s="254"/>
      <c r="G63" s="255"/>
      <c r="H63" s="86"/>
      <c r="I63" s="81" t="str">
        <f t="shared" si="6"/>
        <v/>
      </c>
      <c r="J63" s="273" t="e">
        <f>C63*(I63+I64+I65)/3</f>
        <v>#VALUE!</v>
      </c>
      <c r="K63" s="165"/>
    </row>
    <row r="64" spans="1:11" ht="92.1" customHeight="1">
      <c r="A64" s="311"/>
      <c r="B64" s="170"/>
      <c r="C64" s="173"/>
      <c r="D64" s="178" t="s">
        <v>24</v>
      </c>
      <c r="E64" s="179"/>
      <c r="F64" s="179"/>
      <c r="G64" s="180"/>
      <c r="H64" s="82"/>
      <c r="I64" s="83" t="str">
        <f t="shared" si="6"/>
        <v/>
      </c>
      <c r="J64" s="273"/>
      <c r="K64" s="165"/>
    </row>
    <row r="65" spans="1:11" ht="70.349999999999994" customHeight="1" thickBot="1">
      <c r="A65" s="311"/>
      <c r="B65" s="170"/>
      <c r="C65" s="174"/>
      <c r="D65" s="256" t="s">
        <v>23</v>
      </c>
      <c r="E65" s="257"/>
      <c r="F65" s="257"/>
      <c r="G65" s="258"/>
      <c r="H65" s="86"/>
      <c r="I65" s="85" t="str">
        <f t="shared" si="6"/>
        <v/>
      </c>
      <c r="J65" s="273"/>
      <c r="K65" s="165"/>
    </row>
    <row r="66" spans="1:11" ht="43.35" customHeight="1">
      <c r="A66" s="310">
        <v>3</v>
      </c>
      <c r="B66" s="169" t="s">
        <v>22</v>
      </c>
      <c r="C66" s="172">
        <f>C26</f>
        <v>0</v>
      </c>
      <c r="D66" s="175" t="s">
        <v>21</v>
      </c>
      <c r="E66" s="176"/>
      <c r="F66" s="176"/>
      <c r="G66" s="177"/>
      <c r="H66" s="80"/>
      <c r="I66" s="81" t="str">
        <f t="shared" si="6"/>
        <v/>
      </c>
      <c r="J66" s="273" t="e">
        <f>C66*(I66+I67+I68)/3</f>
        <v>#VALUE!</v>
      </c>
      <c r="K66" s="165"/>
    </row>
    <row r="67" spans="1:11" ht="47.1" customHeight="1">
      <c r="A67" s="311"/>
      <c r="B67" s="170"/>
      <c r="C67" s="173"/>
      <c r="D67" s="178" t="s">
        <v>20</v>
      </c>
      <c r="E67" s="179"/>
      <c r="F67" s="179"/>
      <c r="G67" s="180"/>
      <c r="H67" s="82"/>
      <c r="I67" s="83" t="str">
        <f t="shared" si="6"/>
        <v/>
      </c>
      <c r="J67" s="273"/>
      <c r="K67" s="166"/>
    </row>
    <row r="68" spans="1:11" ht="33.6" customHeight="1" thickBot="1">
      <c r="A68" s="312"/>
      <c r="B68" s="171"/>
      <c r="C68" s="174"/>
      <c r="D68" s="181" t="s">
        <v>19</v>
      </c>
      <c r="E68" s="182"/>
      <c r="F68" s="182"/>
      <c r="G68" s="183"/>
      <c r="H68" s="87"/>
      <c r="I68" s="85" t="str">
        <f t="shared" si="6"/>
        <v/>
      </c>
      <c r="J68" s="273"/>
      <c r="K68" s="165"/>
    </row>
    <row r="69" spans="1:11" ht="70.349999999999994" customHeight="1">
      <c r="A69" s="311">
        <v>4</v>
      </c>
      <c r="B69" s="170" t="s">
        <v>18</v>
      </c>
      <c r="C69" s="172">
        <f>C29</f>
        <v>0</v>
      </c>
      <c r="D69" s="313" t="s">
        <v>80</v>
      </c>
      <c r="E69" s="314"/>
      <c r="F69" s="314"/>
      <c r="G69" s="315"/>
      <c r="H69" s="88"/>
      <c r="I69" s="81" t="str">
        <f t="shared" si="6"/>
        <v/>
      </c>
      <c r="J69" s="273" t="e">
        <f>C69*(I69+I70+I71)/3</f>
        <v>#VALUE!</v>
      </c>
      <c r="K69" s="165"/>
    </row>
    <row r="70" spans="1:11" ht="70.349999999999994" customHeight="1">
      <c r="A70" s="311"/>
      <c r="B70" s="170"/>
      <c r="C70" s="173"/>
      <c r="D70" s="178" t="s">
        <v>130</v>
      </c>
      <c r="E70" s="179"/>
      <c r="F70" s="179"/>
      <c r="G70" s="180"/>
      <c r="H70" s="82"/>
      <c r="I70" s="83" t="str">
        <f t="shared" si="6"/>
        <v/>
      </c>
      <c r="J70" s="273"/>
      <c r="K70" s="165"/>
    </row>
    <row r="71" spans="1:11" ht="69.599999999999994" customHeight="1" thickBot="1">
      <c r="A71" s="311"/>
      <c r="B71" s="170"/>
      <c r="C71" s="174"/>
      <c r="D71" s="316" t="s">
        <v>17</v>
      </c>
      <c r="E71" s="317"/>
      <c r="F71" s="317"/>
      <c r="G71" s="318"/>
      <c r="H71" s="89"/>
      <c r="I71" s="85" t="str">
        <f t="shared" si="6"/>
        <v/>
      </c>
      <c r="J71" s="273"/>
      <c r="K71" s="165"/>
    </row>
    <row r="72" spans="1:11" ht="42" customHeight="1">
      <c r="A72" s="310">
        <v>5</v>
      </c>
      <c r="B72" s="169" t="s">
        <v>133</v>
      </c>
      <c r="C72" s="172">
        <f>C32</f>
        <v>0</v>
      </c>
      <c r="D72" s="184" t="s">
        <v>16</v>
      </c>
      <c r="E72" s="185"/>
      <c r="F72" s="185"/>
      <c r="G72" s="186"/>
      <c r="H72" s="80"/>
      <c r="I72" s="81" t="str">
        <f t="shared" si="6"/>
        <v/>
      </c>
      <c r="J72" s="273" t="e">
        <f>C72*(I72+I73)/2</f>
        <v>#VALUE!</v>
      </c>
      <c r="K72" s="165"/>
    </row>
    <row r="73" spans="1:11" ht="48" customHeight="1" thickBot="1">
      <c r="A73" s="312"/>
      <c r="B73" s="170"/>
      <c r="C73" s="174"/>
      <c r="D73" s="187" t="s">
        <v>15</v>
      </c>
      <c r="E73" s="188"/>
      <c r="F73" s="188"/>
      <c r="G73" s="189"/>
      <c r="H73" s="84"/>
      <c r="I73" s="85" t="str">
        <f t="shared" si="6"/>
        <v/>
      </c>
      <c r="J73" s="273"/>
      <c r="K73" s="165"/>
    </row>
    <row r="74" spans="1:11" ht="32.450000000000003" customHeight="1">
      <c r="A74" s="311">
        <v>6</v>
      </c>
      <c r="B74" s="169" t="s">
        <v>14</v>
      </c>
      <c r="C74" s="172">
        <f>C34</f>
        <v>0</v>
      </c>
      <c r="D74" s="363" t="s">
        <v>13</v>
      </c>
      <c r="E74" s="364"/>
      <c r="F74" s="364"/>
      <c r="G74" s="365"/>
      <c r="H74" s="80"/>
      <c r="I74" s="81" t="str">
        <f t="shared" si="6"/>
        <v/>
      </c>
      <c r="J74" s="273" t="e">
        <f>C74*(I75+I76+I74+I77)/4</f>
        <v>#VALUE!</v>
      </c>
      <c r="K74" s="165"/>
    </row>
    <row r="75" spans="1:11" ht="64.349999999999994" customHeight="1">
      <c r="A75" s="311"/>
      <c r="B75" s="170"/>
      <c r="C75" s="173"/>
      <c r="D75" s="190" t="s">
        <v>12</v>
      </c>
      <c r="E75" s="191"/>
      <c r="F75" s="191"/>
      <c r="G75" s="192"/>
      <c r="H75" s="82"/>
      <c r="I75" s="83" t="str">
        <f t="shared" si="6"/>
        <v/>
      </c>
      <c r="J75" s="273"/>
      <c r="K75" s="165"/>
    </row>
    <row r="76" spans="1:11" ht="49.35" customHeight="1">
      <c r="A76" s="311"/>
      <c r="B76" s="170"/>
      <c r="C76" s="173"/>
      <c r="D76" s="190" t="s">
        <v>11</v>
      </c>
      <c r="E76" s="191"/>
      <c r="F76" s="191"/>
      <c r="G76" s="192"/>
      <c r="H76" s="82"/>
      <c r="I76" s="83" t="str">
        <f t="shared" si="6"/>
        <v/>
      </c>
      <c r="J76" s="273"/>
      <c r="K76" s="165"/>
    </row>
    <row r="77" spans="1:11" ht="42" customHeight="1" thickBot="1">
      <c r="A77" s="312"/>
      <c r="B77" s="171"/>
      <c r="C77" s="174"/>
      <c r="D77" s="187" t="s">
        <v>10</v>
      </c>
      <c r="E77" s="188"/>
      <c r="F77" s="188"/>
      <c r="G77" s="189"/>
      <c r="H77" s="82"/>
      <c r="I77" s="85" t="str">
        <f t="shared" si="6"/>
        <v/>
      </c>
      <c r="J77" s="273"/>
      <c r="K77" s="165"/>
    </row>
    <row r="78" spans="1:11" ht="0.75" hidden="1" customHeight="1" thickBot="1">
      <c r="A78" s="122"/>
      <c r="B78" s="350" t="s">
        <v>9</v>
      </c>
      <c r="C78" s="319">
        <v>0</v>
      </c>
      <c r="D78" s="405" t="s">
        <v>8</v>
      </c>
      <c r="E78" s="406"/>
      <c r="F78" s="406"/>
      <c r="G78" s="407"/>
      <c r="H78" s="25">
        <v>0</v>
      </c>
      <c r="I78" s="354">
        <f>C78*(H82+H80+H79+H81+H78)/5</f>
        <v>0</v>
      </c>
      <c r="J78" s="165"/>
      <c r="K78" s="165"/>
    </row>
    <row r="79" spans="1:11" ht="21.75" hidden="1" customHeight="1" thickBot="1">
      <c r="A79" s="122"/>
      <c r="B79" s="351"/>
      <c r="C79" s="320"/>
      <c r="D79" s="355" t="s">
        <v>7</v>
      </c>
      <c r="E79" s="356"/>
      <c r="F79" s="356"/>
      <c r="G79" s="357"/>
      <c r="H79" s="18">
        <v>0</v>
      </c>
      <c r="I79" s="354"/>
      <c r="J79" s="165"/>
      <c r="K79" s="165"/>
    </row>
    <row r="80" spans="1:11" ht="21.75" hidden="1" customHeight="1" thickBot="1">
      <c r="A80" s="122"/>
      <c r="B80" s="351"/>
      <c r="C80" s="320"/>
      <c r="D80" s="355" t="s">
        <v>6</v>
      </c>
      <c r="E80" s="356"/>
      <c r="F80" s="356"/>
      <c r="G80" s="357"/>
      <c r="H80" s="18">
        <v>0</v>
      </c>
      <c r="I80" s="354"/>
      <c r="J80" s="165"/>
      <c r="K80" s="165"/>
    </row>
    <row r="81" spans="1:11" ht="21.75" hidden="1" customHeight="1" thickBot="1">
      <c r="A81" s="122"/>
      <c r="B81" s="351"/>
      <c r="C81" s="320"/>
      <c r="D81" s="355" t="s">
        <v>5</v>
      </c>
      <c r="E81" s="356"/>
      <c r="F81" s="356"/>
      <c r="G81" s="357"/>
      <c r="H81" s="18">
        <v>0</v>
      </c>
      <c r="I81" s="354"/>
      <c r="J81" s="165"/>
      <c r="K81" s="165"/>
    </row>
    <row r="82" spans="1:11" ht="21.75" hidden="1" customHeight="1" thickBot="1">
      <c r="A82" s="122"/>
      <c r="B82" s="351"/>
      <c r="C82" s="320"/>
      <c r="D82" s="402" t="s">
        <v>4</v>
      </c>
      <c r="E82" s="403"/>
      <c r="F82" s="403"/>
      <c r="G82" s="404"/>
      <c r="H82" s="26">
        <v>0</v>
      </c>
      <c r="I82" s="354"/>
      <c r="J82" s="165"/>
      <c r="K82" s="165"/>
    </row>
    <row r="83" spans="1:11" ht="50.1" customHeight="1" thickBot="1">
      <c r="A83" s="122"/>
      <c r="B83" s="123" t="s">
        <v>3</v>
      </c>
      <c r="C83" s="73">
        <f>SUM(C59:C82)</f>
        <v>0</v>
      </c>
      <c r="D83" s="307" t="s">
        <v>118</v>
      </c>
      <c r="E83" s="308"/>
      <c r="F83" s="308"/>
      <c r="G83" s="309"/>
      <c r="H83" s="352" t="e">
        <f>J83</f>
        <v>#VALUE!</v>
      </c>
      <c r="I83" s="353"/>
      <c r="J83" s="167" t="e">
        <f>SUM(J59:J77)</f>
        <v>#VALUE!</v>
      </c>
      <c r="K83" s="165"/>
    </row>
    <row r="84" spans="1:11" ht="15.75" thickBot="1">
      <c r="A84" s="122"/>
      <c r="B84" s="155"/>
      <c r="C84" s="155"/>
      <c r="D84" s="155"/>
      <c r="E84" s="155"/>
      <c r="F84" s="122"/>
      <c r="G84" s="122"/>
      <c r="H84" s="122"/>
      <c r="I84" s="122"/>
      <c r="K84" s="2"/>
    </row>
    <row r="85" spans="1:11" ht="47.45" customHeight="1" thickBot="1">
      <c r="A85" s="122"/>
      <c r="B85" s="384" t="s">
        <v>2</v>
      </c>
      <c r="C85" s="385"/>
      <c r="D85" s="415" t="e">
        <f>(0.3*H56)+(0.7*H83)</f>
        <v>#VALUE!</v>
      </c>
      <c r="E85" s="416"/>
      <c r="F85" s="416"/>
      <c r="G85" s="416"/>
      <c r="H85" s="417"/>
      <c r="I85" s="122"/>
      <c r="K85" s="2"/>
    </row>
    <row r="86" spans="1:11" ht="40.5" customHeight="1" thickBot="1">
      <c r="A86" s="44" t="s">
        <v>95</v>
      </c>
      <c r="B86" s="168">
        <v>44926</v>
      </c>
      <c r="C86" s="361">
        <v>44926</v>
      </c>
      <c r="D86" s="362"/>
      <c r="E86" s="358" t="s">
        <v>1</v>
      </c>
      <c r="F86" s="359"/>
      <c r="G86" s="359"/>
      <c r="H86" s="359"/>
      <c r="I86" s="360"/>
      <c r="K86" s="2"/>
    </row>
    <row r="87" spans="1:11" ht="61.5" customHeight="1" thickBot="1">
      <c r="A87" s="347" t="s">
        <v>0</v>
      </c>
      <c r="B87" s="348"/>
      <c r="C87" s="349" t="s">
        <v>81</v>
      </c>
      <c r="D87" s="348"/>
      <c r="E87" s="211" t="s">
        <v>139</v>
      </c>
      <c r="F87" s="212"/>
      <c r="G87" s="212"/>
      <c r="H87" s="212"/>
      <c r="I87" s="213"/>
      <c r="K87" s="2"/>
    </row>
    <row r="88" spans="1:11" s="29" customFormat="1" ht="121.5" customHeight="1">
      <c r="A88" s="346" t="s">
        <v>146</v>
      </c>
      <c r="B88" s="346"/>
      <c r="C88" s="346"/>
      <c r="D88" s="346"/>
      <c r="E88" s="346"/>
      <c r="F88" s="346"/>
      <c r="G88" s="346"/>
      <c r="H88" s="346"/>
      <c r="I88" s="346"/>
      <c r="J88" s="27"/>
      <c r="K88" s="28"/>
    </row>
    <row r="89" spans="1:11" s="29" customFormat="1" ht="51" customHeight="1">
      <c r="A89" s="162" t="str">
        <f>A2</f>
        <v>اسم الموظف:</v>
      </c>
      <c r="B89" s="96" t="str">
        <f>B42</f>
        <v xml:space="preserve"> </v>
      </c>
      <c r="C89" s="42"/>
      <c r="D89" s="56" t="str">
        <f>D2</f>
        <v>الوكالة / الادارة العامة:</v>
      </c>
      <c r="E89" s="340" t="str">
        <f>E42</f>
        <v xml:space="preserve"> </v>
      </c>
      <c r="F89" s="341"/>
      <c r="G89" s="341"/>
      <c r="H89" s="420"/>
      <c r="I89" s="421"/>
      <c r="J89" s="27"/>
      <c r="K89" s="28"/>
    </row>
    <row r="90" spans="1:11" s="29" customFormat="1" ht="51" customHeight="1" thickBot="1">
      <c r="A90" s="162" t="str">
        <f>A3</f>
        <v>المسمى الوظيفي:</v>
      </c>
      <c r="B90" s="97" t="str">
        <f>B43</f>
        <v xml:space="preserve"> </v>
      </c>
      <c r="C90" s="42"/>
      <c r="D90" s="54" t="str">
        <f>D43</f>
        <v>الإدارة /القسم:</v>
      </c>
      <c r="E90" s="342" t="str">
        <f>E43</f>
        <v xml:space="preserve"> </v>
      </c>
      <c r="F90" s="343"/>
      <c r="G90" s="343"/>
      <c r="H90" s="420"/>
      <c r="I90" s="421"/>
      <c r="J90" s="27"/>
      <c r="K90" s="28"/>
    </row>
    <row r="91" spans="1:11" s="29" customFormat="1" ht="51" customHeight="1" thickBot="1">
      <c r="A91" s="53" t="str">
        <f>A4</f>
        <v>السجل المدني/رقم الموظف:</v>
      </c>
      <c r="B91" s="98" t="str">
        <f>B44</f>
        <v xml:space="preserve"> </v>
      </c>
      <c r="C91" s="43"/>
      <c r="D91" s="55" t="str">
        <f>D44</f>
        <v xml:space="preserve">المدير (المقيم): </v>
      </c>
      <c r="E91" s="344" t="str">
        <f>E44</f>
        <v xml:space="preserve"> </v>
      </c>
      <c r="F91" s="345"/>
      <c r="G91" s="345"/>
      <c r="H91" s="338"/>
      <c r="I91" s="339"/>
      <c r="J91" s="27"/>
      <c r="K91" s="28"/>
    </row>
    <row r="92" spans="1:11" s="29" customFormat="1" ht="24.75" customHeight="1">
      <c r="A92" s="418" t="s">
        <v>84</v>
      </c>
      <c r="B92" s="418"/>
      <c r="C92" s="418"/>
      <c r="D92" s="408" t="s">
        <v>85</v>
      </c>
      <c r="E92" s="409"/>
      <c r="F92" s="409"/>
      <c r="G92" s="409"/>
      <c r="H92" s="409"/>
      <c r="I92" s="410"/>
      <c r="J92" s="27"/>
      <c r="K92" s="28"/>
    </row>
    <row r="93" spans="1:11" s="29" customFormat="1" ht="59.1" customHeight="1" thickBot="1">
      <c r="A93" s="419"/>
      <c r="B93" s="419"/>
      <c r="C93" s="419"/>
      <c r="D93" s="411"/>
      <c r="E93" s="412"/>
      <c r="F93" s="412"/>
      <c r="G93" s="412"/>
      <c r="H93" s="412"/>
      <c r="I93" s="413"/>
      <c r="J93" s="27"/>
      <c r="K93" s="28"/>
    </row>
    <row r="94" spans="1:11" ht="84" customHeight="1" thickBot="1">
      <c r="A94" s="395"/>
      <c r="B94" s="396"/>
      <c r="C94" s="396"/>
      <c r="D94" s="397"/>
      <c r="E94" s="398"/>
      <c r="F94" s="399"/>
      <c r="G94" s="399"/>
      <c r="H94" s="399"/>
      <c r="I94" s="400"/>
      <c r="K94" s="2"/>
    </row>
    <row r="95" spans="1:11" s="29" customFormat="1" ht="97.35" customHeight="1" thickBot="1">
      <c r="A95" s="438"/>
      <c r="B95" s="438"/>
      <c r="C95" s="438"/>
      <c r="D95" s="94" t="s">
        <v>96</v>
      </c>
      <c r="E95" s="414">
        <f ca="1">TODAY()</f>
        <v>45322</v>
      </c>
      <c r="F95" s="414"/>
      <c r="G95" s="401">
        <f ca="1">TODAY()</f>
        <v>45322</v>
      </c>
      <c r="H95" s="401"/>
      <c r="I95" s="95"/>
      <c r="J95" s="27"/>
    </row>
    <row r="96" spans="1:11" s="29" customFormat="1" ht="18" customHeight="1">
      <c r="A96" s="326" t="s">
        <v>119</v>
      </c>
      <c r="B96" s="326"/>
      <c r="C96" s="326"/>
      <c r="D96" s="326"/>
      <c r="E96" s="326"/>
      <c r="F96" s="326"/>
      <c r="G96" s="326"/>
      <c r="H96" s="326"/>
      <c r="I96" s="326"/>
      <c r="J96" s="27"/>
    </row>
    <row r="97" spans="1:10" s="29" customFormat="1" ht="29.1" customHeight="1">
      <c r="A97" s="327"/>
      <c r="B97" s="327"/>
      <c r="C97" s="327"/>
      <c r="D97" s="327"/>
      <c r="E97" s="327"/>
      <c r="F97" s="327"/>
      <c r="G97" s="327"/>
      <c r="H97" s="327"/>
      <c r="I97" s="327"/>
      <c r="J97" s="27"/>
    </row>
    <row r="98" spans="1:10" s="29" customFormat="1" ht="36" customHeight="1">
      <c r="A98" s="124">
        <v>1</v>
      </c>
      <c r="B98" s="328" t="s">
        <v>86</v>
      </c>
      <c r="C98" s="328"/>
      <c r="D98" s="328"/>
      <c r="E98" s="125"/>
      <c r="F98" s="126"/>
      <c r="G98" s="126"/>
      <c r="H98" s="126"/>
      <c r="I98" s="127"/>
      <c r="J98" s="27"/>
    </row>
    <row r="99" spans="1:10" s="29" customFormat="1" ht="36" customHeight="1">
      <c r="A99" s="128">
        <v>2</v>
      </c>
      <c r="B99" s="328" t="s">
        <v>87</v>
      </c>
      <c r="C99" s="328"/>
      <c r="D99" s="328"/>
      <c r="E99" s="129"/>
      <c r="F99" s="130"/>
      <c r="G99" s="130"/>
      <c r="H99" s="130"/>
      <c r="I99" s="131"/>
      <c r="J99" s="27"/>
    </row>
    <row r="100" spans="1:10" s="29" customFormat="1" ht="47.1" customHeight="1">
      <c r="A100" s="128">
        <v>3</v>
      </c>
      <c r="B100" s="329" t="s">
        <v>88</v>
      </c>
      <c r="C100" s="330"/>
      <c r="D100" s="330"/>
      <c r="E100" s="330"/>
      <c r="F100" s="330"/>
      <c r="G100" s="330"/>
      <c r="H100" s="330"/>
      <c r="I100" s="331"/>
      <c r="J100" s="27"/>
    </row>
    <row r="101" spans="1:10" s="29" customFormat="1" ht="44.45" customHeight="1" thickBot="1">
      <c r="A101" s="132">
        <v>4</v>
      </c>
      <c r="B101" s="332" t="s">
        <v>89</v>
      </c>
      <c r="C101" s="332"/>
      <c r="D101" s="332"/>
      <c r="E101" s="332"/>
      <c r="F101" s="332"/>
      <c r="G101" s="332"/>
      <c r="H101" s="332"/>
      <c r="I101" s="332"/>
      <c r="J101" s="27"/>
    </row>
    <row r="102" spans="1:10" s="29" customFormat="1" ht="53.1" customHeight="1" thickTop="1" thickBot="1">
      <c r="A102" s="333" t="s">
        <v>127</v>
      </c>
      <c r="B102" s="334"/>
      <c r="C102" s="334"/>
      <c r="D102" s="334"/>
      <c r="E102" s="334"/>
      <c r="F102" s="334"/>
      <c r="G102" s="334"/>
      <c r="H102" s="334"/>
      <c r="I102" s="335"/>
      <c r="J102" s="27"/>
    </row>
    <row r="103" spans="1:10" s="29" customFormat="1" ht="91.35" customHeight="1" thickTop="1">
      <c r="A103" s="133" t="s">
        <v>90</v>
      </c>
      <c r="B103" s="134" t="s">
        <v>94</v>
      </c>
      <c r="C103" s="135" t="s">
        <v>91</v>
      </c>
      <c r="D103" s="135" t="s">
        <v>92</v>
      </c>
      <c r="E103" s="336" t="s">
        <v>135</v>
      </c>
      <c r="F103" s="337"/>
      <c r="G103" s="378" t="s">
        <v>134</v>
      </c>
      <c r="H103" s="379"/>
      <c r="I103" s="380"/>
      <c r="J103" s="30"/>
    </row>
    <row r="104" spans="1:10" s="29" customFormat="1" ht="45" customHeight="1">
      <c r="A104" s="136">
        <v>5</v>
      </c>
      <c r="B104" s="137" t="s">
        <v>120</v>
      </c>
      <c r="C104" s="74" t="e">
        <f>IF(D85&gt;=4.5,D85,"")</f>
        <v>#VALUE!</v>
      </c>
      <c r="D104" s="76" t="e">
        <f>IF(D85&gt;=4.5,D85,"")</f>
        <v>#VALUE!</v>
      </c>
      <c r="E104" s="372"/>
      <c r="F104" s="373"/>
      <c r="G104" s="372" t="s">
        <v>140</v>
      </c>
      <c r="H104" s="376"/>
      <c r="I104" s="373"/>
      <c r="J104" s="31"/>
    </row>
    <row r="105" spans="1:10" s="29" customFormat="1" ht="45" customHeight="1">
      <c r="A105" s="136">
        <v>4</v>
      </c>
      <c r="B105" s="137" t="s">
        <v>121</v>
      </c>
      <c r="C105" s="74" t="e">
        <f>IF(D85&gt;=4.5,"",IF(D85&gt;=3.5,D85,""))</f>
        <v>#VALUE!</v>
      </c>
      <c r="D105" s="76" t="e">
        <f>IF(D85&gt;=4.5,"",IF(D85&gt;=3.5,D85,""))</f>
        <v>#VALUE!</v>
      </c>
      <c r="E105" s="374"/>
      <c r="F105" s="375"/>
      <c r="G105" s="374"/>
      <c r="H105" s="377"/>
      <c r="I105" s="375"/>
      <c r="J105" s="31"/>
    </row>
    <row r="106" spans="1:10" s="29" customFormat="1" ht="45" customHeight="1">
      <c r="A106" s="136">
        <v>3</v>
      </c>
      <c r="B106" s="137" t="s">
        <v>122</v>
      </c>
      <c r="C106" s="74" t="e">
        <f>IF(D85&gt;=3.5,"",IF(D85&gt;=2.5,D85,""))</f>
        <v>#VALUE!</v>
      </c>
      <c r="D106" s="76" t="e">
        <f>IF(D85&gt;=3.5,"",IF(D85&gt;=2.5,D85,""))</f>
        <v>#VALUE!</v>
      </c>
      <c r="E106" s="374"/>
      <c r="F106" s="375"/>
      <c r="G106" s="374"/>
      <c r="H106" s="377"/>
      <c r="I106" s="375"/>
      <c r="J106" s="31"/>
    </row>
    <row r="107" spans="1:10" s="29" customFormat="1" ht="45" customHeight="1">
      <c r="A107" s="138">
        <v>2</v>
      </c>
      <c r="B107" s="139" t="s">
        <v>131</v>
      </c>
      <c r="C107" s="74" t="e">
        <f>IF(D85&gt;=2.5,"",IF(D85&gt;=1.5,D85,""))</f>
        <v>#VALUE!</v>
      </c>
      <c r="D107" s="76" t="e">
        <f>IF(D85&gt;=2.5,"",IF(D85&gt;=1.5,D85,""))</f>
        <v>#VALUE!</v>
      </c>
      <c r="E107" s="374"/>
      <c r="F107" s="375"/>
      <c r="G107" s="374"/>
      <c r="H107" s="377"/>
      <c r="I107" s="375"/>
      <c r="J107" s="31"/>
    </row>
    <row r="108" spans="1:10" s="29" customFormat="1" ht="45" customHeight="1" thickBot="1">
      <c r="A108" s="140">
        <v>1</v>
      </c>
      <c r="B108" s="139" t="s">
        <v>132</v>
      </c>
      <c r="C108" s="75" t="e">
        <f>IF(D85&gt;=1.5,"",IF(D85&gt;=0,D85,""))</f>
        <v>#VALUE!</v>
      </c>
      <c r="D108" s="77" t="e">
        <f>IF(D85&gt;=1.5,"",IF(D85&gt;=0,D85,""))</f>
        <v>#VALUE!</v>
      </c>
      <c r="E108" s="374"/>
      <c r="F108" s="375"/>
      <c r="G108" s="374"/>
      <c r="H108" s="377"/>
      <c r="I108" s="375"/>
      <c r="J108" s="32"/>
    </row>
    <row r="109" spans="1:10" s="29" customFormat="1" ht="50.45" customHeight="1" thickTop="1" thickBot="1">
      <c r="A109" s="333" t="s">
        <v>123</v>
      </c>
      <c r="B109" s="334"/>
      <c r="C109" s="334"/>
      <c r="D109" s="333" t="s">
        <v>124</v>
      </c>
      <c r="E109" s="334"/>
      <c r="F109" s="334"/>
      <c r="G109" s="334"/>
      <c r="H109" s="334"/>
      <c r="I109" s="334"/>
      <c r="J109" s="27"/>
    </row>
    <row r="110" spans="1:10" s="29" customFormat="1" ht="45" customHeight="1" thickTop="1">
      <c r="A110" s="369"/>
      <c r="B110" s="370"/>
      <c r="C110" s="371"/>
      <c r="D110" s="369" t="s">
        <v>99</v>
      </c>
      <c r="E110" s="370"/>
      <c r="F110" s="370"/>
      <c r="G110" s="370"/>
      <c r="H110" s="370"/>
      <c r="I110" s="371"/>
      <c r="J110" s="27"/>
    </row>
    <row r="111" spans="1:10" s="29" customFormat="1" ht="45" customHeight="1">
      <c r="A111" s="369"/>
      <c r="B111" s="370"/>
      <c r="C111" s="371"/>
      <c r="D111" s="381"/>
      <c r="E111" s="382"/>
      <c r="F111" s="382"/>
      <c r="G111" s="382"/>
      <c r="H111" s="382"/>
      <c r="I111" s="383"/>
      <c r="J111" s="27"/>
    </row>
    <row r="112" spans="1:10" s="29" customFormat="1" ht="45" customHeight="1">
      <c r="A112" s="369"/>
      <c r="B112" s="370"/>
      <c r="C112" s="371"/>
      <c r="D112" s="369" t="s">
        <v>141</v>
      </c>
      <c r="E112" s="370"/>
      <c r="F112" s="370"/>
      <c r="G112" s="370"/>
      <c r="H112" s="370"/>
      <c r="I112" s="371"/>
      <c r="J112" s="27"/>
    </row>
    <row r="113" spans="1:10" s="29" customFormat="1" ht="45" customHeight="1" thickBot="1">
      <c r="A113" s="369"/>
      <c r="B113" s="370"/>
      <c r="C113" s="371"/>
      <c r="D113" s="369"/>
      <c r="E113" s="370"/>
      <c r="F113" s="370"/>
      <c r="G113" s="370"/>
      <c r="H113" s="370"/>
      <c r="I113" s="371"/>
      <c r="J113" s="27"/>
    </row>
    <row r="114" spans="1:10" s="29" customFormat="1" ht="42.6" customHeight="1" thickTop="1">
      <c r="A114" s="366" t="s">
        <v>147</v>
      </c>
      <c r="B114" s="367"/>
      <c r="C114" s="367"/>
      <c r="D114" s="367"/>
      <c r="E114" s="367"/>
      <c r="F114" s="367"/>
      <c r="G114" s="367"/>
      <c r="H114" s="367"/>
      <c r="I114" s="368"/>
      <c r="J114" s="27"/>
    </row>
    <row r="115" spans="1:10" s="29" customFormat="1" ht="18" customHeight="1">
      <c r="A115" s="422"/>
      <c r="B115" s="423"/>
      <c r="C115" s="423"/>
      <c r="D115" s="423"/>
      <c r="E115" s="423"/>
      <c r="F115" s="423"/>
      <c r="G115" s="423"/>
      <c r="H115" s="423"/>
      <c r="I115" s="424"/>
      <c r="J115" s="30"/>
    </row>
    <row r="116" spans="1:10" s="29" customFormat="1" ht="165" customHeight="1">
      <c r="A116" s="425"/>
      <c r="B116" s="426"/>
      <c r="C116" s="426"/>
      <c r="D116" s="426"/>
      <c r="E116" s="426"/>
      <c r="F116" s="426"/>
      <c r="G116" s="426"/>
      <c r="H116" s="426"/>
      <c r="I116" s="427"/>
      <c r="J116" s="32"/>
    </row>
    <row r="117" spans="1:10" s="29" customFormat="1" ht="18" customHeight="1">
      <c r="A117" s="428" t="s">
        <v>126</v>
      </c>
      <c r="B117" s="429"/>
      <c r="C117" s="432" t="s">
        <v>125</v>
      </c>
      <c r="D117" s="433"/>
      <c r="E117" s="429"/>
      <c r="F117" s="432" t="s">
        <v>93</v>
      </c>
      <c r="G117" s="433"/>
      <c r="H117" s="433"/>
      <c r="I117" s="436"/>
      <c r="J117" s="27"/>
    </row>
    <row r="118" spans="1:10" s="29" customFormat="1" ht="64.349999999999994" customHeight="1" thickBot="1">
      <c r="A118" s="430"/>
      <c r="B118" s="431"/>
      <c r="C118" s="434"/>
      <c r="D118" s="435"/>
      <c r="E118" s="431"/>
      <c r="F118" s="434"/>
      <c r="G118" s="435"/>
      <c r="H118" s="435"/>
      <c r="I118" s="437"/>
      <c r="J118" s="27"/>
    </row>
    <row r="119" spans="1:10">
      <c r="A119" s="386"/>
      <c r="B119" s="387"/>
      <c r="C119" s="387"/>
      <c r="D119" s="387"/>
      <c r="E119" s="387"/>
      <c r="F119" s="387"/>
      <c r="G119" s="387"/>
      <c r="H119" s="387"/>
      <c r="I119" s="388"/>
    </row>
    <row r="120" spans="1:10">
      <c r="A120" s="389"/>
      <c r="B120" s="390"/>
      <c r="C120" s="390"/>
      <c r="D120" s="390"/>
      <c r="E120" s="390"/>
      <c r="F120" s="390"/>
      <c r="G120" s="390"/>
      <c r="H120" s="390"/>
      <c r="I120" s="391"/>
    </row>
    <row r="121" spans="1:10" ht="294" customHeight="1" thickBot="1">
      <c r="A121" s="392"/>
      <c r="B121" s="393"/>
      <c r="C121" s="393"/>
      <c r="D121" s="393"/>
      <c r="E121" s="393"/>
      <c r="F121" s="393"/>
      <c r="G121" s="393"/>
      <c r="H121" s="393"/>
      <c r="I121" s="394"/>
    </row>
    <row r="122" spans="1:10" hidden="1">
      <c r="A122" s="99"/>
      <c r="B122" s="100"/>
      <c r="C122" s="100"/>
      <c r="D122" s="100"/>
      <c r="E122" s="100"/>
      <c r="F122" s="99"/>
      <c r="G122" s="99"/>
      <c r="H122" s="99"/>
      <c r="I122" s="99"/>
    </row>
    <row r="123" spans="1:10" hidden="1">
      <c r="A123" s="99"/>
      <c r="B123" s="100"/>
      <c r="C123" s="100"/>
      <c r="D123" s="100"/>
      <c r="E123" s="100"/>
      <c r="F123" s="99"/>
      <c r="G123" s="99"/>
      <c r="H123" s="99"/>
      <c r="I123" s="99"/>
    </row>
    <row r="124" spans="1:10" hidden="1">
      <c r="A124" s="99"/>
      <c r="B124" s="100"/>
      <c r="C124" s="100"/>
      <c r="D124" s="100"/>
      <c r="E124" s="100"/>
      <c r="F124" s="99"/>
      <c r="G124" s="99"/>
      <c r="H124" s="99"/>
      <c r="I124" s="99"/>
    </row>
    <row r="125" spans="1:10" hidden="1">
      <c r="A125" s="99"/>
      <c r="B125" s="100"/>
      <c r="C125" s="100"/>
      <c r="D125" s="100"/>
      <c r="E125" s="100"/>
      <c r="F125" s="99"/>
      <c r="G125" s="99"/>
      <c r="H125" s="99"/>
      <c r="I125" s="99"/>
    </row>
    <row r="126" spans="1:10" hidden="1">
      <c r="A126" s="99"/>
      <c r="B126" s="100"/>
      <c r="C126" s="100"/>
      <c r="D126" s="100"/>
      <c r="E126" s="100"/>
      <c r="F126" s="99"/>
      <c r="G126" s="99"/>
      <c r="H126" s="99"/>
      <c r="I126" s="99"/>
    </row>
    <row r="127" spans="1:10" hidden="1">
      <c r="A127" s="99"/>
      <c r="B127" s="100"/>
      <c r="C127" s="100"/>
      <c r="D127" s="100"/>
      <c r="E127" s="100"/>
      <c r="F127" s="99"/>
      <c r="G127" s="99"/>
      <c r="H127" s="99"/>
      <c r="I127" s="99"/>
    </row>
    <row r="128" spans="1:10" hidden="1">
      <c r="A128" s="99"/>
      <c r="B128" s="100"/>
      <c r="C128" s="100"/>
      <c r="D128" s="100"/>
      <c r="E128" s="100"/>
      <c r="F128" s="99"/>
      <c r="G128" s="99"/>
      <c r="H128" s="99"/>
      <c r="I128" s="99"/>
    </row>
    <row r="129" spans="1:9" hidden="1">
      <c r="A129" s="99"/>
      <c r="B129" s="100"/>
      <c r="C129" s="100"/>
      <c r="D129" s="100"/>
      <c r="E129" s="100"/>
      <c r="F129" s="99"/>
      <c r="G129" s="99"/>
      <c r="H129" s="99"/>
      <c r="I129" s="99"/>
    </row>
    <row r="130" spans="1:9" hidden="1">
      <c r="A130" s="99"/>
      <c r="B130" s="100"/>
      <c r="C130" s="100"/>
      <c r="D130" s="100"/>
      <c r="E130" s="100"/>
      <c r="F130" s="99"/>
      <c r="G130" s="99"/>
      <c r="H130" s="99"/>
      <c r="I130" s="99"/>
    </row>
    <row r="131" spans="1:9" hidden="1">
      <c r="A131" s="99"/>
      <c r="B131" s="100"/>
      <c r="C131" s="100"/>
      <c r="D131" s="100"/>
      <c r="E131" s="100"/>
      <c r="F131" s="99"/>
      <c r="G131" s="99"/>
      <c r="H131" s="99"/>
      <c r="I131" s="99"/>
    </row>
    <row r="132" spans="1:9" hidden="1">
      <c r="A132" s="99"/>
      <c r="B132" s="100"/>
      <c r="C132" s="100"/>
      <c r="D132" s="100"/>
      <c r="E132" s="100"/>
      <c r="F132" s="99"/>
      <c r="G132" s="99"/>
      <c r="H132" s="99"/>
      <c r="I132" s="99"/>
    </row>
    <row r="133" spans="1:9" hidden="1">
      <c r="A133" s="99"/>
      <c r="B133" s="100"/>
      <c r="C133" s="100"/>
      <c r="D133" s="100"/>
      <c r="E133" s="100"/>
      <c r="F133" s="99"/>
      <c r="G133" s="99"/>
      <c r="H133" s="99"/>
      <c r="I133" s="99"/>
    </row>
    <row r="134" spans="1:9" hidden="1">
      <c r="A134" s="99"/>
      <c r="B134" s="100"/>
      <c r="C134" s="100"/>
      <c r="D134" s="100"/>
      <c r="E134" s="100"/>
      <c r="F134" s="99"/>
      <c r="G134" s="99"/>
      <c r="H134" s="99"/>
      <c r="I134" s="99"/>
    </row>
    <row r="135" spans="1:9" hidden="1">
      <c r="A135" s="101"/>
      <c r="B135" s="102"/>
      <c r="C135" s="102"/>
      <c r="D135" s="102"/>
      <c r="E135" s="102"/>
      <c r="F135" s="101"/>
      <c r="G135" s="101"/>
      <c r="H135" s="101"/>
      <c r="I135" s="101"/>
    </row>
    <row r="136" spans="1:9" hidden="1">
      <c r="A136" s="101"/>
      <c r="B136" s="102"/>
      <c r="C136" s="102"/>
      <c r="D136" s="102"/>
      <c r="E136" s="102"/>
      <c r="F136" s="101"/>
      <c r="G136" s="101"/>
      <c r="H136" s="101"/>
      <c r="I136" s="101"/>
    </row>
    <row r="137" spans="1:9" hidden="1">
      <c r="A137" s="101"/>
      <c r="B137" s="102"/>
      <c r="C137" s="102"/>
      <c r="D137" s="102"/>
      <c r="E137" s="102"/>
      <c r="F137" s="101"/>
      <c r="G137" s="101"/>
      <c r="H137" s="101"/>
      <c r="I137" s="101"/>
    </row>
    <row r="138" spans="1:9" hidden="1">
      <c r="A138" s="101"/>
      <c r="B138" s="102"/>
      <c r="C138" s="102"/>
      <c r="D138" s="102"/>
      <c r="E138" s="102"/>
      <c r="F138" s="101"/>
      <c r="G138" s="101"/>
      <c r="H138" s="101"/>
      <c r="I138" s="101"/>
    </row>
    <row r="139" spans="1:9" hidden="1">
      <c r="A139" s="101"/>
      <c r="B139" s="102"/>
      <c r="C139" s="102"/>
      <c r="D139" s="102"/>
      <c r="E139" s="102"/>
      <c r="F139" s="101"/>
      <c r="G139" s="101"/>
      <c r="H139" s="101"/>
      <c r="I139" s="101"/>
    </row>
    <row r="140" spans="1:9" hidden="1">
      <c r="A140" s="101"/>
      <c r="B140" s="102"/>
      <c r="C140" s="102"/>
      <c r="D140" s="102"/>
      <c r="E140" s="102"/>
      <c r="F140" s="101"/>
      <c r="G140" s="101"/>
      <c r="H140" s="101"/>
      <c r="I140" s="101"/>
    </row>
    <row r="141" spans="1:9" hidden="1">
      <c r="A141" s="101"/>
      <c r="B141" s="102"/>
      <c r="C141" s="102"/>
      <c r="D141" s="102"/>
      <c r="E141" s="102"/>
      <c r="F141" s="101"/>
      <c r="G141" s="101"/>
      <c r="H141" s="101"/>
      <c r="I141" s="101"/>
    </row>
    <row r="142" spans="1:9" hidden="1">
      <c r="A142" s="101"/>
      <c r="B142" s="102"/>
      <c r="C142" s="102"/>
      <c r="D142" s="102"/>
      <c r="E142" s="102"/>
      <c r="F142" s="101"/>
      <c r="G142" s="101"/>
      <c r="H142" s="101"/>
      <c r="I142" s="101"/>
    </row>
    <row r="143" spans="1:9" hidden="1">
      <c r="A143" s="101"/>
      <c r="B143" s="102"/>
      <c r="C143" s="102"/>
      <c r="D143" s="102"/>
      <c r="E143" s="102"/>
      <c r="F143" s="101"/>
      <c r="G143" s="101"/>
      <c r="H143" s="101"/>
      <c r="I143" s="101"/>
    </row>
    <row r="144" spans="1:9" hidden="1">
      <c r="A144" s="101"/>
      <c r="B144" s="102"/>
      <c r="C144" s="102"/>
      <c r="D144" s="102"/>
      <c r="E144" s="102"/>
      <c r="F144" s="101"/>
      <c r="G144" s="101"/>
      <c r="H144" s="101"/>
      <c r="I144" s="101"/>
    </row>
    <row r="145" spans="1:9" hidden="1">
      <c r="A145" s="101"/>
      <c r="B145" s="102"/>
      <c r="C145" s="102"/>
      <c r="D145" s="102"/>
      <c r="E145" s="102"/>
      <c r="F145" s="101"/>
      <c r="G145" s="101"/>
      <c r="H145" s="101"/>
      <c r="I145" s="101"/>
    </row>
    <row r="146" spans="1:9" hidden="1">
      <c r="A146" s="101"/>
      <c r="B146" s="102"/>
      <c r="C146" s="102"/>
      <c r="D146" s="102"/>
      <c r="E146" s="102"/>
      <c r="F146" s="101"/>
      <c r="G146" s="101"/>
      <c r="H146" s="101"/>
      <c r="I146" s="101"/>
    </row>
    <row r="147" spans="1:9" hidden="1">
      <c r="A147" s="101"/>
      <c r="B147" s="102"/>
      <c r="C147" s="102"/>
      <c r="D147" s="102"/>
      <c r="E147" s="102"/>
      <c r="F147" s="101"/>
      <c r="G147" s="101"/>
      <c r="H147" s="101"/>
      <c r="I147" s="101"/>
    </row>
    <row r="148" spans="1:9" hidden="1">
      <c r="A148" s="101"/>
      <c r="B148" s="102"/>
      <c r="C148" s="102"/>
      <c r="D148" s="102"/>
      <c r="E148" s="102"/>
      <c r="F148" s="101"/>
      <c r="G148" s="101"/>
      <c r="H148" s="101"/>
      <c r="I148" s="101"/>
    </row>
    <row r="149" spans="1:9" hidden="1">
      <c r="A149" s="101"/>
      <c r="B149" s="102"/>
      <c r="C149" s="102"/>
      <c r="D149" s="102"/>
      <c r="E149" s="102"/>
      <c r="F149" s="101"/>
      <c r="G149" s="101"/>
      <c r="H149" s="101"/>
      <c r="I149" s="101"/>
    </row>
    <row r="150" spans="1:9" hidden="1">
      <c r="A150" s="101"/>
      <c r="B150" s="102"/>
      <c r="C150" s="102"/>
      <c r="D150" s="102"/>
      <c r="E150" s="102"/>
      <c r="F150" s="101"/>
      <c r="G150" s="101"/>
      <c r="H150" s="101"/>
      <c r="I150" s="101"/>
    </row>
    <row r="151" spans="1:9" hidden="1">
      <c r="A151" s="101"/>
      <c r="B151" s="102"/>
      <c r="C151" s="102"/>
      <c r="D151" s="102"/>
      <c r="E151" s="102"/>
      <c r="F151" s="101"/>
      <c r="G151" s="101"/>
      <c r="H151" s="101"/>
      <c r="I151" s="101"/>
    </row>
    <row r="152" spans="1:9" hidden="1">
      <c r="A152" s="101"/>
      <c r="B152" s="102"/>
      <c r="C152" s="102"/>
      <c r="D152" s="102"/>
      <c r="E152" s="102"/>
      <c r="F152" s="101"/>
      <c r="G152" s="101"/>
      <c r="H152" s="101"/>
      <c r="I152" s="101"/>
    </row>
    <row r="153" spans="1:9" hidden="1">
      <c r="A153" s="101"/>
      <c r="B153" s="102"/>
      <c r="C153" s="102"/>
      <c r="D153" s="102"/>
      <c r="E153" s="102"/>
      <c r="F153" s="101"/>
      <c r="G153" s="101"/>
      <c r="H153" s="101"/>
      <c r="I153" s="101"/>
    </row>
    <row r="154" spans="1:9" hidden="1">
      <c r="A154" s="101"/>
      <c r="B154" s="102"/>
      <c r="C154" s="102"/>
      <c r="D154" s="102"/>
      <c r="E154" s="102"/>
      <c r="F154" s="101"/>
      <c r="G154" s="101"/>
      <c r="H154" s="101"/>
      <c r="I154" s="101"/>
    </row>
    <row r="155" spans="1:9" ht="38.450000000000003" customHeight="1">
      <c r="A155" s="101"/>
      <c r="B155" s="102"/>
      <c r="C155" s="102"/>
      <c r="D155" s="102"/>
      <c r="E155" s="102"/>
      <c r="F155" s="101"/>
      <c r="G155" s="101"/>
      <c r="H155" s="101"/>
      <c r="I155" s="101"/>
    </row>
    <row r="156" spans="1:9">
      <c r="A156" s="101"/>
      <c r="B156" s="102"/>
      <c r="C156" s="102"/>
      <c r="D156" s="102"/>
      <c r="E156" s="102"/>
      <c r="F156" s="101"/>
      <c r="G156" s="101"/>
      <c r="H156" s="101"/>
      <c r="I156" s="101"/>
    </row>
  </sheetData>
  <dataConsolidate/>
  <mergeCells count="180">
    <mergeCell ref="A119:I121"/>
    <mergeCell ref="A94:D94"/>
    <mergeCell ref="E94:I94"/>
    <mergeCell ref="A109:C109"/>
    <mergeCell ref="G95:H95"/>
    <mergeCell ref="D81:G81"/>
    <mergeCell ref="D82:G82"/>
    <mergeCell ref="D77:G77"/>
    <mergeCell ref="D78:G78"/>
    <mergeCell ref="D113:I113"/>
    <mergeCell ref="D92:I93"/>
    <mergeCell ref="E95:F95"/>
    <mergeCell ref="D109:I109"/>
    <mergeCell ref="C74:C77"/>
    <mergeCell ref="D85:H85"/>
    <mergeCell ref="A92:C93"/>
    <mergeCell ref="H89:I89"/>
    <mergeCell ref="H90:I90"/>
    <mergeCell ref="A115:I116"/>
    <mergeCell ref="A117:B118"/>
    <mergeCell ref="C117:E118"/>
    <mergeCell ref="F117:I118"/>
    <mergeCell ref="A95:C95"/>
    <mergeCell ref="E87:I87"/>
    <mergeCell ref="E86:I86"/>
    <mergeCell ref="C86:D86"/>
    <mergeCell ref="D74:G74"/>
    <mergeCell ref="D75:G75"/>
    <mergeCell ref="A114:I114"/>
    <mergeCell ref="A110:C110"/>
    <mergeCell ref="E104:F108"/>
    <mergeCell ref="G104:I108"/>
    <mergeCell ref="G103:I103"/>
    <mergeCell ref="A111:C111"/>
    <mergeCell ref="A112:C112"/>
    <mergeCell ref="A113:C113"/>
    <mergeCell ref="D110:I110"/>
    <mergeCell ref="D111:I111"/>
    <mergeCell ref="D112:I112"/>
    <mergeCell ref="B85:C85"/>
    <mergeCell ref="J74:J77"/>
    <mergeCell ref="L17:N17"/>
    <mergeCell ref="A96:I97"/>
    <mergeCell ref="B98:D98"/>
    <mergeCell ref="B99:D99"/>
    <mergeCell ref="B100:I100"/>
    <mergeCell ref="B101:I101"/>
    <mergeCell ref="A102:I102"/>
    <mergeCell ref="E103:F103"/>
    <mergeCell ref="H91:I91"/>
    <mergeCell ref="E89:G89"/>
    <mergeCell ref="E90:G90"/>
    <mergeCell ref="E91:G91"/>
    <mergeCell ref="A88:I88"/>
    <mergeCell ref="A87:B87"/>
    <mergeCell ref="C87:D87"/>
    <mergeCell ref="D72:G72"/>
    <mergeCell ref="B78:B82"/>
    <mergeCell ref="B72:B73"/>
    <mergeCell ref="D76:G76"/>
    <mergeCell ref="H83:I83"/>
    <mergeCell ref="I78:I82"/>
    <mergeCell ref="D79:G79"/>
    <mergeCell ref="D80:G80"/>
    <mergeCell ref="H4:I4"/>
    <mergeCell ref="C26:C28"/>
    <mergeCell ref="L15:N15"/>
    <mergeCell ref="D83:G83"/>
    <mergeCell ref="A59:A62"/>
    <mergeCell ref="A63:A65"/>
    <mergeCell ref="A66:A68"/>
    <mergeCell ref="A69:A71"/>
    <mergeCell ref="A72:A73"/>
    <mergeCell ref="A74:A77"/>
    <mergeCell ref="B69:B71"/>
    <mergeCell ref="C69:C71"/>
    <mergeCell ref="D69:G69"/>
    <mergeCell ref="D70:G70"/>
    <mergeCell ref="D71:G71"/>
    <mergeCell ref="D73:G73"/>
    <mergeCell ref="B74:B77"/>
    <mergeCell ref="C72:C73"/>
    <mergeCell ref="C78:C82"/>
    <mergeCell ref="J66:J68"/>
    <mergeCell ref="J69:J71"/>
    <mergeCell ref="J72:J73"/>
    <mergeCell ref="D33:H33"/>
    <mergeCell ref="C39:D39"/>
    <mergeCell ref="A1:I1"/>
    <mergeCell ref="D28:H28"/>
    <mergeCell ref="D18:H18"/>
    <mergeCell ref="C19:C22"/>
    <mergeCell ref="D19:H19"/>
    <mergeCell ref="D20:H20"/>
    <mergeCell ref="D22:H22"/>
    <mergeCell ref="C23:C25"/>
    <mergeCell ref="D23:H23"/>
    <mergeCell ref="D24:H24"/>
    <mergeCell ref="A26:A28"/>
    <mergeCell ref="B26:B28"/>
    <mergeCell ref="A5:I5"/>
    <mergeCell ref="B6:F6"/>
    <mergeCell ref="B7:F7"/>
    <mergeCell ref="B8:F8"/>
    <mergeCell ref="A23:A25"/>
    <mergeCell ref="A19:A22"/>
    <mergeCell ref="B19:B22"/>
    <mergeCell ref="B11:F11"/>
    <mergeCell ref="H2:I2"/>
    <mergeCell ref="H3:I3"/>
    <mergeCell ref="E4:G4"/>
    <mergeCell ref="E3:G3"/>
    <mergeCell ref="D58:G58"/>
    <mergeCell ref="A41:I41"/>
    <mergeCell ref="A38:B38"/>
    <mergeCell ref="D34:H34"/>
    <mergeCell ref="E44:G44"/>
    <mergeCell ref="H56:I56"/>
    <mergeCell ref="J59:J62"/>
    <mergeCell ref="J63:J65"/>
    <mergeCell ref="D36:H36"/>
    <mergeCell ref="D37:H37"/>
    <mergeCell ref="D61:G61"/>
    <mergeCell ref="E2:G2"/>
    <mergeCell ref="C40:D40"/>
    <mergeCell ref="C63:C65"/>
    <mergeCell ref="C32:C33"/>
    <mergeCell ref="A40:B40"/>
    <mergeCell ref="D38:I38"/>
    <mergeCell ref="H42:I42"/>
    <mergeCell ref="H43:I43"/>
    <mergeCell ref="H44:I44"/>
    <mergeCell ref="E42:G42"/>
    <mergeCell ref="E43:G43"/>
    <mergeCell ref="D35:H35"/>
    <mergeCell ref="A34:A37"/>
    <mergeCell ref="A32:A33"/>
    <mergeCell ref="A29:A31"/>
    <mergeCell ref="B12:F12"/>
    <mergeCell ref="A16:G16"/>
    <mergeCell ref="D63:G63"/>
    <mergeCell ref="D64:G64"/>
    <mergeCell ref="D65:G65"/>
    <mergeCell ref="A45:I45"/>
    <mergeCell ref="A57:I57"/>
    <mergeCell ref="B9:F9"/>
    <mergeCell ref="B10:F10"/>
    <mergeCell ref="B23:B25"/>
    <mergeCell ref="B34:B37"/>
    <mergeCell ref="C34:C37"/>
    <mergeCell ref="B32:B33"/>
    <mergeCell ref="B29:B31"/>
    <mergeCell ref="B56:C56"/>
    <mergeCell ref="E56:G56"/>
    <mergeCell ref="C29:C31"/>
    <mergeCell ref="B13:F13"/>
    <mergeCell ref="B14:F14"/>
    <mergeCell ref="B15:F15"/>
    <mergeCell ref="E39:I39"/>
    <mergeCell ref="E40:I40"/>
    <mergeCell ref="A17:I17"/>
    <mergeCell ref="D25:H25"/>
    <mergeCell ref="D26:H26"/>
    <mergeCell ref="D27:H27"/>
    <mergeCell ref="D29:H29"/>
    <mergeCell ref="D30:H30"/>
    <mergeCell ref="D31:H31"/>
    <mergeCell ref="D32:H32"/>
    <mergeCell ref="D21:H21"/>
    <mergeCell ref="B66:B68"/>
    <mergeCell ref="C66:C68"/>
    <mergeCell ref="D66:G66"/>
    <mergeCell ref="D67:G67"/>
    <mergeCell ref="D68:G68"/>
    <mergeCell ref="B59:B62"/>
    <mergeCell ref="C59:C62"/>
    <mergeCell ref="D59:G59"/>
    <mergeCell ref="B63:B65"/>
    <mergeCell ref="D62:G62"/>
    <mergeCell ref="D60:G60"/>
  </mergeCells>
  <dataValidations count="7">
    <dataValidation type="list" allowBlank="1" showInputMessage="1" showErrorMessage="1" sqref="H78:H82 H55">
      <formula1>$J$47:$J$54</formula1>
    </dataValidation>
    <dataValidation type="list" allowBlank="1" showInputMessage="1" showErrorMessage="1" promptTitle="تنبيه" prompt="وضع نسبة مئوية قيمتها 10% أو 15% أو 20%" sqref="C19:C37">
      <formula1>$K$18:$K$22</formula1>
    </dataValidation>
    <dataValidation allowBlank="1" showInputMessage="1" showErrorMessage="1" promptTitle=" تنبيه:" prompt="عدم وجود هدف يكون التاتج المستهدف =1 والوزن النسبي =(0%)_x000a_In case no goal T.O.=1 and P.W. =0%" sqref="I10:I12"/>
    <dataValidation type="list" allowBlank="1" showInputMessage="1" showErrorMessage="1" sqref="H59:H77">
      <formula1>$K$47:$K$55</formula1>
    </dataValidation>
    <dataValidation type="list" allowBlank="1" showInputMessage="1" showErrorMessage="1" sqref="I19:I37">
      <formula1>$J$51:$J$53</formula1>
    </dataValidation>
    <dataValidation type="list" allowBlank="1" showInputMessage="1" showErrorMessage="1" promptTitle="تنبيه: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scale="32" fitToHeight="0" orientation="portrait" horizontalDpi="4294967295" verticalDpi="4294967295" r:id="rId1"/>
  <rowBreaks count="2" manualBreakCount="2">
    <brk id="38" max="8" man="1"/>
    <brk id="87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1" sqref="D21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05A9E-B98B-4023-80D3-06503BA3B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AA86F-3B6A-4747-990C-77D3447031FC}">
  <ds:schemaRefs>
    <ds:schemaRef ds:uri="http://purl.org/dc/elements/1.1/"/>
    <ds:schemaRef ds:uri="74af0685-0374-465a-8e53-fa4b22917c92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$ListId:Lists/DocumentCategories;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6A97C8-F2F3-4072-8C57-CC247A62CAC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5647AED1-A50C-448D-848A-6B6BA0E6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تقييم الأداء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الغير إشرافية (2019)</dc:title>
  <dc:creator>Raed Alalwan;hmalbishi@moh.gov.sa</dc:creator>
  <cp:lastModifiedBy>Emad Suwailem Salem Alrashdi</cp:lastModifiedBy>
  <cp:lastPrinted>2021-05-02T10:10:15Z</cp:lastPrinted>
  <dcterms:created xsi:type="dcterms:W3CDTF">2016-11-06T08:26:18Z</dcterms:created>
  <dcterms:modified xsi:type="dcterms:W3CDTF">2024-01-31T10:21:55Z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